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escritorio\LUPITA\CUENTA PUBLICA 2022\4TO. TRIMESTRE 2022\DIGITALES\"/>
    </mc:Choice>
  </mc:AlternateContent>
  <bookViews>
    <workbookView xWindow="0" yWindow="0" windowWidth="28800" windowHeight="1213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COG!$A$3:$G$76</definedName>
  </definedNames>
  <calcPr calcId="152511"/>
</workbook>
</file>

<file path=xl/calcChain.xml><?xml version="1.0" encoding="utf-8"?>
<calcChain xmlns="http://schemas.openxmlformats.org/spreadsheetml/2006/main">
  <c r="D14" i="4" l="1"/>
  <c r="G14" i="4" s="1"/>
  <c r="F52" i="4" l="1"/>
  <c r="E52" i="4"/>
  <c r="C52" i="4"/>
  <c r="D50" i="4"/>
  <c r="G50" i="4" s="1"/>
  <c r="D48" i="4"/>
  <c r="G48" i="4" s="1"/>
  <c r="D46" i="4"/>
  <c r="G46" i="4" s="1"/>
  <c r="D44" i="4"/>
  <c r="G44" i="4" s="1"/>
  <c r="D42" i="4"/>
  <c r="G42" i="4" s="1"/>
  <c r="D40" i="4"/>
  <c r="G40" i="4" s="1"/>
  <c r="D38" i="4"/>
  <c r="G38" i="4" s="1"/>
  <c r="B52" i="4"/>
  <c r="F30" i="4"/>
  <c r="E30" i="4"/>
  <c r="D28" i="4"/>
  <c r="G28" i="4" s="1"/>
  <c r="D27" i="4"/>
  <c r="G27" i="4" s="1"/>
  <c r="D26" i="4"/>
  <c r="G26" i="4" s="1"/>
  <c r="D25" i="4"/>
  <c r="G25" i="4" s="1"/>
  <c r="C30" i="4"/>
  <c r="B30" i="4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F16" i="4"/>
  <c r="E16" i="4"/>
  <c r="C16" i="4"/>
  <c r="B16" i="4"/>
  <c r="G30" i="4" l="1"/>
  <c r="G52" i="4"/>
  <c r="D30" i="4"/>
  <c r="D52" i="4"/>
  <c r="G16" i="4"/>
  <c r="D16" i="4"/>
  <c r="D40" i="5" l="1"/>
  <c r="G40" i="5" s="1"/>
  <c r="D39" i="5"/>
  <c r="G39" i="5" s="1"/>
  <c r="D38" i="5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B6" i="5"/>
  <c r="F16" i="8"/>
  <c r="E16" i="8"/>
  <c r="D14" i="8"/>
  <c r="G14" i="8" s="1"/>
  <c r="D12" i="8"/>
  <c r="G12" i="8" s="1"/>
  <c r="D10" i="8"/>
  <c r="G10" i="8" s="1"/>
  <c r="D8" i="8"/>
  <c r="G8" i="8" s="1"/>
  <c r="D6" i="8"/>
  <c r="G6" i="8" s="1"/>
  <c r="C16" i="8"/>
  <c r="B16" i="8"/>
  <c r="D6" i="6"/>
  <c r="G6" i="6" s="1"/>
  <c r="D7" i="6"/>
  <c r="G7" i="6" s="1"/>
  <c r="D8" i="6"/>
  <c r="G8" i="6" s="1"/>
  <c r="D9" i="6"/>
  <c r="D10" i="6"/>
  <c r="G10" i="6" s="1"/>
  <c r="D11" i="6"/>
  <c r="D12" i="6"/>
  <c r="G12" i="6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D57" i="6" s="1"/>
  <c r="G57" i="6" s="1"/>
  <c r="B53" i="6"/>
  <c r="D53" i="6" s="1"/>
  <c r="G53" i="6" s="1"/>
  <c r="B43" i="6"/>
  <c r="B33" i="6"/>
  <c r="D33" i="6" s="1"/>
  <c r="G33" i="6" s="1"/>
  <c r="B23" i="6"/>
  <c r="B13" i="6"/>
  <c r="B5" i="6"/>
  <c r="D65" i="6" l="1"/>
  <c r="G65" i="6" s="1"/>
  <c r="D43" i="6"/>
  <c r="G43" i="6" s="1"/>
  <c r="D23" i="6"/>
  <c r="G23" i="6" s="1"/>
  <c r="E77" i="6"/>
  <c r="D13" i="6"/>
  <c r="G13" i="6" s="1"/>
  <c r="C77" i="6"/>
  <c r="F77" i="6"/>
  <c r="B77" i="6"/>
  <c r="D5" i="6"/>
  <c r="D16" i="8"/>
  <c r="B42" i="5"/>
  <c r="G25" i="5"/>
  <c r="G16" i="5"/>
  <c r="D36" i="5"/>
  <c r="G38" i="5"/>
  <c r="G36" i="5" s="1"/>
  <c r="D6" i="5"/>
  <c r="G13" i="5"/>
  <c r="G6" i="5" s="1"/>
  <c r="C42" i="5"/>
  <c r="E42" i="5"/>
  <c r="F42" i="5"/>
  <c r="D25" i="5"/>
  <c r="D16" i="5"/>
  <c r="G16" i="8"/>
  <c r="D42" i="5" l="1"/>
  <c r="D77" i="6"/>
  <c r="G5" i="6"/>
  <c r="G77" i="6" s="1"/>
  <c r="G42" i="5"/>
</calcChain>
</file>

<file path=xl/sharedStrings.xml><?xml version="1.0" encoding="utf-8"?>
<sst xmlns="http://schemas.openxmlformats.org/spreadsheetml/2006/main" count="222" uniqueCount="149">
  <si>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</si>
  <si>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</si>
  <si>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</si>
  <si>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</si>
  <si>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</si>
  <si>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</si>
  <si>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</si>
  <si>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</si>
  <si>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</si>
  <si>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</si>
  <si>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</si>
  <si>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</si>
  <si>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</si>
  <si>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</si>
  <si>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</si>
  <si>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</si>
  <si>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</si>
  <si>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</si>
  <si>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</si>
  <si>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</si>
  <si>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</si>
  <si>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</si>
  <si>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</si>
  <si>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</si>
  <si>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</si>
  <si>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</si>
  <si>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</si>
  <si>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</si>
  <si>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</si>
  <si>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</si>
  <si>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</si>
  <si>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</si>
  <si>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</si>
  <si>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</si>
  <si>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</si>
  <si>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</si>
  <si>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</si>
  <si>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</si>
  <si>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</si>
  <si>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</si>
  <si>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</si>
  <si>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</si>
  <si>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</si>
  <si>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</si>
  <si>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</si>
  <si>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</si>
  <si>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</si>
  <si>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</si>
  <si>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</si>
  <si>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</si>
  <si>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</si>
  <si>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</si>
  <si>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</si>
  <si>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</si>
  <si>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</si>
  <si>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</si>
  <si>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</si>
  <si>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</si>
  <si>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</si>
  <si>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</si>
  <si>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</si>
  <si>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</si>
  <si>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</si>
  <si>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</si>
  <si>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</si>
  <si>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</si>
  <si>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</si>
  <si>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</si>
  <si>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</si>
  <si>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</si>
  <si>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</si>
  <si>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</si>
  <si>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</si>
  <si>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</si>
  <si>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</si>
  <si>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</si>
  <si>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</si>
  <si>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</si>
  <si>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</si>
  <si>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</si>
  <si>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</si>
  <si>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</si>
  <si>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</si>
  <si>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</si>
  <si>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</si>
  <si>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</si>
  <si>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</si>
  <si>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</si>
  <si>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</si>
  <si>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</si>
  <si>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</si>
  <si>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</si>
  <si>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</si>
  <si>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</si>
  <si>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</si>
  <si>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</si>
  <si>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</si>
  <si>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</si>
  <si>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</si>
  <si>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</si>
  <si>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</si>
  <si>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</si>
  <si>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</si>
  <si>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</si>
  <si>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</si>
  <si>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</si>
  <si>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</si>
  <si>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</si>
  <si>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</si>
  <si>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</si>
  <si>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</si>
  <si>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</si>
  <si>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</si>
  <si>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</si>
  <si>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</si>
  <si>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</si>
  <si>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</si>
  <si>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</si>
  <si>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</si>
  <si>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</si>
  <si>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</si>
  <si>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</si>
  <si>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</si>
  <si>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</si>
  <si>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</si>
  <si>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</si>
  <si>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</si>
  <si>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</si>
  <si>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</si>
  <si>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</si>
  <si>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</si>
  <si>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Sistema de Agua Potable y Alcantarillado de Romita, Gto.
Estado Analítico del Ejercicio del Presupuesto de Egresos
Clasificación por Objeto del Gasto (Capítulo y Concepto)
Del 1 de Enero al 31 de Diciembre de 2022</t>
  </si>
  <si>
    <t>Sistema de Agua Potable y Alcantarillado de Romita, Gto.
Estado Analítico del Ejercicio del Presupuesto de Egresos
Clasificación Económica (por Tipo de Gasto)
Del 1 de Enero al 31 de Diciembre de 2022</t>
  </si>
  <si>
    <t>31120-0101 ADMINISTRACIÓN</t>
  </si>
  <si>
    <t>31120-0201 OPERACIÓN</t>
  </si>
  <si>
    <t>31120-0301 CONSEJO DIRECTIVO</t>
  </si>
  <si>
    <t>31120-0401 PLANTA TRATADORA DE AGUA</t>
  </si>
  <si>
    <t>Sistema de Agua Potable y Alcantarillado de Romita, Gto.
Estado Analítico del Ejercicio del Presupuesto de Egresos
Clasificación Administrativa
Del 1 de Enero al 31 de Diciembre de 2022</t>
  </si>
  <si>
    <t>Sistema de Agua Potable y Alcantarillado de Romita, Gto.
Estado Analítico del Ejercicio del Presupuesto de Egresos
Clasificación Administrativa (Poderes)
Del 1 de Enero al 31 de Diciembre de 2022</t>
  </si>
  <si>
    <t>Sistema de Agua Potable y Alcantarillado de Romita, Gto.
Estado Analítico del Ejercicio del Presupuesto de Egresos
Clasificación Administrativa (Sector Paraestatal)
Del 1 de Enero al 31 de Diciembre de 2022</t>
  </si>
  <si>
    <t>Sistema de Agua Potable y Alcantarillado de Romita, Gto.
Estado Analítico del Ejercicio del Presupuesto de Egresos
Clasificación Funcional (Finalidad y Función)
Del 1 de Enero al 31 de Diciembre de 2022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</si>
  <si>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</si>
  <si>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</si>
  <si>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</si>
  <si>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</si>
  <si>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</si>
  <si>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</si>
  <si>
    <t>Dependencia o Unidad Administrativa xx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</si>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</sst>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4" fontId="2" fillId="0" borderId="8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4" fontId="6" fillId="0" borderId="8" xfId="0" applyNumberFormat="1" applyFont="1" applyFill="1" applyBorder="1" applyProtection="1">
      <protection locked="0"/>
    </xf>
    <xf numFmtId="4" fontId="6" fillId="0" borderId="10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4" fontId="6" fillId="0" borderId="9" xfId="0" applyNumberFormat="1" applyFont="1" applyFill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6" fillId="0" borderId="4" xfId="0" applyNumberFormat="1" applyFont="1" applyFill="1" applyBorder="1" applyProtection="1">
      <protection locked="0"/>
    </xf>
    <xf numFmtId="0" fontId="6" fillId="2" borderId="1" xfId="9" applyFont="1" applyFill="1" applyBorder="1" applyAlignment="1">
      <alignment vertical="center"/>
    </xf>
    <xf numFmtId="0" fontId="6" fillId="0" borderId="1" xfId="0" applyFont="1" applyBorder="1" applyAlignment="1">
      <alignment horizontal="left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0" fillId="0" borderId="0" xfId="0" applyFont="1"/>
    <xf numFmtId="0" fontId="2" fillId="0" borderId="0" xfId="8" applyFont="1" applyBorder="1" applyAlignment="1" applyProtection="1">
      <alignment vertical="top"/>
      <protection locked="0"/>
    </xf>
    <xf numFmtId="0" fontId="1" fillId="0" borderId="0" xfId="8" applyFont="1" applyAlignment="1" applyProtection="1">
      <alignment vertical="top"/>
      <protection locked="0"/>
    </xf>
    <xf numFmtId="0" fontId="7" fillId="0" borderId="0" xfId="0" applyFont="1" applyProtection="1">
      <protection locked="0"/>
    </xf>
    <xf numFmtId="0" fontId="1" fillId="0" borderId="0" xfId="8" applyFont="1" applyFill="1" applyBorder="1" applyAlignment="1" applyProtection="1">
      <alignment vertical="top"/>
      <protection locked="0"/>
    </xf>
    <xf numFmtId="0" fontId="7" fillId="0" borderId="0" xfId="0" applyFont="1"/>
    <xf numFmtId="0" fontId="1" fillId="0" borderId="0" xfId="8" applyFont="1" applyBorder="1" applyAlignment="1" applyProtection="1">
      <alignment vertical="top"/>
      <protection locked="0"/>
    </xf>
    <xf numFmtId="0" fontId="6" fillId="2" borderId="8" xfId="9" applyFont="1" applyFill="1" applyBorder="1" applyAlignment="1">
      <alignment vertical="center"/>
    </xf>
    <xf numFmtId="0" fontId="6" fillId="2" borderId="10" xfId="9" applyFont="1" applyFill="1" applyBorder="1" applyAlignment="1">
      <alignment horizontal="center" vertical="center"/>
    </xf>
    <xf numFmtId="0" fontId="6" fillId="2" borderId="9" xfId="9" applyFont="1" applyFill="1" applyBorder="1" applyAlignment="1">
      <alignment vertical="center"/>
    </xf>
    <xf numFmtId="0" fontId="2" fillId="0" borderId="1" xfId="0" applyFont="1" applyBorder="1" applyAlignment="1">
      <alignment horizontal="left" indent="2"/>
    </xf>
    <xf numFmtId="0" fontId="2" fillId="0" borderId="3" xfId="0" applyFont="1" applyBorder="1" applyAlignment="1">
      <alignment horizontal="left" indent="2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2" borderId="10" xfId="9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Protection="1">
      <protection locked="0"/>
    </xf>
    <xf numFmtId="4" fontId="6" fillId="0" borderId="5" xfId="0" applyNumberFormat="1" applyFont="1" applyFill="1" applyBorder="1" applyProtection="1">
      <protection locked="0"/>
    </xf>
    <xf numFmtId="0" fontId="2" fillId="0" borderId="1" xfId="0" applyFont="1" applyBorder="1" applyProtection="1"/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4" fontId="0" fillId="0" borderId="8" xfId="0" applyNumberFormat="1" applyBorder="1" applyProtection="1">
      <protection locked="0"/>
    </xf>
    <xf numFmtId="0" fontId="2" fillId="0" borderId="8" xfId="9" applyFont="1" applyFill="1" applyBorder="1" applyAlignment="1">
      <alignment horizontal="center" vertical="center"/>
    </xf>
    <xf numFmtId="0" fontId="2" fillId="0" borderId="10" xfId="0" applyFont="1" applyFill="1" applyBorder="1" applyProtection="1">
      <protection locked="0"/>
    </xf>
    <xf numFmtId="0" fontId="0" fillId="0" borderId="10" xfId="0" applyBorder="1" applyAlignment="1" applyProtection="1"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" xfId="0" applyBorder="1" applyAlignment="1" applyProtection="1">
      <alignment wrapText="1"/>
      <protection locked="0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88</xdr:row>
      <xdr:rowOff>114300</xdr:rowOff>
    </xdr:from>
    <xdr:to>
      <xdr:col>0</xdr:col>
      <xdr:colOff>2124075</xdr:colOff>
      <xdr:row>88</xdr:row>
      <xdr:rowOff>114300</xdr:rowOff>
    </xdr:to>
    <xdr:cxnSp macro="">
      <xdr:nvCxnSpPr>
        <xdr:cNvPr id="3" name="Conector recto 2"/>
        <xdr:cNvCxnSpPr/>
      </xdr:nvCxnSpPr>
      <xdr:spPr>
        <a:xfrm>
          <a:off x="190500" y="13363575"/>
          <a:ext cx="1933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88</xdr:row>
      <xdr:rowOff>123825</xdr:rowOff>
    </xdr:from>
    <xdr:to>
      <xdr:col>3</xdr:col>
      <xdr:colOff>361950</xdr:colOff>
      <xdr:row>88</xdr:row>
      <xdr:rowOff>123825</xdr:rowOff>
    </xdr:to>
    <xdr:cxnSp macro="">
      <xdr:nvCxnSpPr>
        <xdr:cNvPr id="4" name="Conector recto 3"/>
        <xdr:cNvCxnSpPr/>
      </xdr:nvCxnSpPr>
      <xdr:spPr>
        <a:xfrm>
          <a:off x="4200525" y="13373100"/>
          <a:ext cx="1933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27</xdr:row>
      <xdr:rowOff>57150</xdr:rowOff>
    </xdr:from>
    <xdr:to>
      <xdr:col>0</xdr:col>
      <xdr:colOff>2124075</xdr:colOff>
      <xdr:row>27</xdr:row>
      <xdr:rowOff>66675</xdr:rowOff>
    </xdr:to>
    <xdr:cxnSp macro="">
      <xdr:nvCxnSpPr>
        <xdr:cNvPr id="3" name="Conector recto 2"/>
        <xdr:cNvCxnSpPr/>
      </xdr:nvCxnSpPr>
      <xdr:spPr>
        <a:xfrm flipV="1">
          <a:off x="209550" y="4572000"/>
          <a:ext cx="19145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27</xdr:row>
      <xdr:rowOff>76200</xdr:rowOff>
    </xdr:from>
    <xdr:to>
      <xdr:col>5</xdr:col>
      <xdr:colOff>428625</xdr:colOff>
      <xdr:row>27</xdr:row>
      <xdr:rowOff>85725</xdr:rowOff>
    </xdr:to>
    <xdr:cxnSp macro="">
      <xdr:nvCxnSpPr>
        <xdr:cNvPr id="4" name="Conector recto 3"/>
        <xdr:cNvCxnSpPr/>
      </xdr:nvCxnSpPr>
      <xdr:spPr>
        <a:xfrm>
          <a:off x="5438775" y="4591050"/>
          <a:ext cx="1905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59</xdr:row>
      <xdr:rowOff>28575</xdr:rowOff>
    </xdr:from>
    <xdr:to>
      <xdr:col>0</xdr:col>
      <xdr:colOff>2009775</xdr:colOff>
      <xdr:row>59</xdr:row>
      <xdr:rowOff>28575</xdr:rowOff>
    </xdr:to>
    <xdr:cxnSp macro="">
      <xdr:nvCxnSpPr>
        <xdr:cNvPr id="3" name="Conector recto 2"/>
        <xdr:cNvCxnSpPr/>
      </xdr:nvCxnSpPr>
      <xdr:spPr>
        <a:xfrm>
          <a:off x="247650" y="10887075"/>
          <a:ext cx="1762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59</xdr:row>
      <xdr:rowOff>47625</xdr:rowOff>
    </xdr:from>
    <xdr:to>
      <xdr:col>3</xdr:col>
      <xdr:colOff>352425</xdr:colOff>
      <xdr:row>59</xdr:row>
      <xdr:rowOff>47625</xdr:rowOff>
    </xdr:to>
    <xdr:cxnSp macro="">
      <xdr:nvCxnSpPr>
        <xdr:cNvPr id="4" name="Conector recto 3"/>
        <xdr:cNvCxnSpPr/>
      </xdr:nvCxnSpPr>
      <xdr:spPr>
        <a:xfrm>
          <a:off x="5076825" y="10906125"/>
          <a:ext cx="1762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showGridLines="0" tabSelected="1" workbookViewId="0">
      <selection sqref="A1:G1"/>
    </sheetView>
  </sheetViews>
  <sheetFormatPr baseColWidth="10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50.1" customHeight="1" x14ac:dyDescent="0.2">
      <c r="A1" s="52" t="s">
        <v>131</v>
      </c>
      <c r="B1" s="53"/>
      <c r="C1" s="53"/>
      <c r="D1" s="53"/>
      <c r="E1" s="53"/>
      <c r="F1" s="53"/>
      <c r="G1" s="54"/>
    </row>
    <row r="2" spans="1:7" x14ac:dyDescent="0.2">
      <c r="A2" s="26"/>
      <c r="B2" s="52" t="s">
        <v>60</v>
      </c>
      <c r="C2" s="53"/>
      <c r="D2" s="53"/>
      <c r="E2" s="53"/>
      <c r="F2" s="54"/>
      <c r="G2" s="55" t="s">
        <v>59</v>
      </c>
    </row>
    <row r="3" spans="1:7" ht="24.95" customHeight="1" x14ac:dyDescent="0.2">
      <c r="A3" s="27" t="s">
        <v>54</v>
      </c>
      <c r="B3" s="4" t="s">
        <v>55</v>
      </c>
      <c r="C3" s="4" t="s">
        <v>125</v>
      </c>
      <c r="D3" s="4" t="s">
        <v>56</v>
      </c>
      <c r="E3" s="4" t="s">
        <v>57</v>
      </c>
      <c r="F3" s="4" t="s">
        <v>58</v>
      </c>
      <c r="G3" s="56"/>
    </row>
    <row r="4" spans="1:7" x14ac:dyDescent="0.2">
      <c r="A4" s="28"/>
      <c r="B4" s="5">
        <v>1</v>
      </c>
      <c r="C4" s="5">
        <v>2</v>
      </c>
      <c r="D4" s="5" t="s">
        <v>126</v>
      </c>
      <c r="E4" s="5">
        <v>4</v>
      </c>
      <c r="F4" s="5">
        <v>5</v>
      </c>
      <c r="G4" s="5" t="s">
        <v>127</v>
      </c>
    </row>
    <row r="5" spans="1:7" x14ac:dyDescent="0.2">
      <c r="A5" s="16" t="s">
        <v>61</v>
      </c>
      <c r="B5" s="9">
        <f>SUM(B6:B12)</f>
        <v>10684801.820000002</v>
      </c>
      <c r="C5" s="9">
        <f>SUM(C6:C12)</f>
        <v>1450799.58</v>
      </c>
      <c r="D5" s="9">
        <f>B5+C5</f>
        <v>12135601.400000002</v>
      </c>
      <c r="E5" s="9">
        <f>SUM(E6:E12)</f>
        <v>11420842.65</v>
      </c>
      <c r="F5" s="9">
        <f>SUM(F6:F12)</f>
        <v>11262525.229999999</v>
      </c>
      <c r="G5" s="9">
        <f>D5-E5</f>
        <v>714758.75000000186</v>
      </c>
    </row>
    <row r="6" spans="1:7" x14ac:dyDescent="0.2">
      <c r="A6" s="29" t="s">
        <v>70</v>
      </c>
      <c r="B6" s="6">
        <v>5476171.6500000004</v>
      </c>
      <c r="C6" s="6">
        <v>-243915.25</v>
      </c>
      <c r="D6" s="6">
        <f t="shared" ref="D6:D69" si="0">B6+C6</f>
        <v>5232256.4000000004</v>
      </c>
      <c r="E6" s="6">
        <v>5232256.4000000004</v>
      </c>
      <c r="F6" s="6">
        <v>5232256.4000000004</v>
      </c>
      <c r="G6" s="6">
        <f t="shared" ref="G6:G69" si="1">D6-E6</f>
        <v>0</v>
      </c>
    </row>
    <row r="7" spans="1:7" x14ac:dyDescent="0.2">
      <c r="A7" s="29" t="s">
        <v>71</v>
      </c>
      <c r="B7" s="6">
        <v>397963.94</v>
      </c>
      <c r="C7" s="6">
        <v>84571.59</v>
      </c>
      <c r="D7" s="6">
        <f t="shared" si="0"/>
        <v>482535.53</v>
      </c>
      <c r="E7" s="6">
        <v>482535.53</v>
      </c>
      <c r="F7" s="6">
        <v>482535.53</v>
      </c>
      <c r="G7" s="6">
        <f t="shared" si="1"/>
        <v>0</v>
      </c>
    </row>
    <row r="8" spans="1:7" x14ac:dyDescent="0.2">
      <c r="A8" s="29" t="s">
        <v>72</v>
      </c>
      <c r="B8" s="6">
        <v>1475130.78</v>
      </c>
      <c r="C8" s="6">
        <v>9304.2900000000009</v>
      </c>
      <c r="D8" s="6">
        <f t="shared" si="0"/>
        <v>1484435.07</v>
      </c>
      <c r="E8" s="6">
        <v>1484434.76</v>
      </c>
      <c r="F8" s="6">
        <v>1484435.07</v>
      </c>
      <c r="G8" s="6">
        <f t="shared" si="1"/>
        <v>0.31000000005587935</v>
      </c>
    </row>
    <row r="9" spans="1:7" x14ac:dyDescent="0.2">
      <c r="A9" s="29" t="s">
        <v>34</v>
      </c>
      <c r="B9" s="6">
        <v>1171661</v>
      </c>
      <c r="C9" s="6">
        <v>59316.26</v>
      </c>
      <c r="D9" s="6">
        <f t="shared" si="0"/>
        <v>1230977.26</v>
      </c>
      <c r="E9" s="6">
        <v>1230977.26</v>
      </c>
      <c r="F9" s="6">
        <v>1066660.6499999999</v>
      </c>
      <c r="G9" s="6">
        <f t="shared" si="1"/>
        <v>0</v>
      </c>
    </row>
    <row r="10" spans="1:7" x14ac:dyDescent="0.2">
      <c r="A10" s="29" t="s">
        <v>73</v>
      </c>
      <c r="B10" s="6">
        <v>1068640.1200000001</v>
      </c>
      <c r="C10" s="6">
        <v>1600367.9</v>
      </c>
      <c r="D10" s="6">
        <f t="shared" si="0"/>
        <v>2669008.02</v>
      </c>
      <c r="E10" s="6">
        <v>1954249.58</v>
      </c>
      <c r="F10" s="6">
        <v>1960248.46</v>
      </c>
      <c r="G10" s="6">
        <f t="shared" si="1"/>
        <v>714758.44</v>
      </c>
    </row>
    <row r="11" spans="1:7" x14ac:dyDescent="0.2">
      <c r="A11" s="29" t="s">
        <v>35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29" t="s">
        <v>74</v>
      </c>
      <c r="B12" s="6">
        <v>1095234.33</v>
      </c>
      <c r="C12" s="6">
        <v>-58845.21</v>
      </c>
      <c r="D12" s="6">
        <f t="shared" si="0"/>
        <v>1036389.1200000001</v>
      </c>
      <c r="E12" s="6">
        <v>1036389.12</v>
      </c>
      <c r="F12" s="6">
        <v>1036389.12</v>
      </c>
      <c r="G12" s="6">
        <f t="shared" si="1"/>
        <v>0</v>
      </c>
    </row>
    <row r="13" spans="1:7" x14ac:dyDescent="0.2">
      <c r="A13" s="16" t="s">
        <v>62</v>
      </c>
      <c r="B13" s="10">
        <f>SUM(B14:B22)</f>
        <v>2059092.24</v>
      </c>
      <c r="C13" s="10">
        <f>SUM(C14:C22)</f>
        <v>783537.72</v>
      </c>
      <c r="D13" s="10">
        <f t="shared" si="0"/>
        <v>2842629.96</v>
      </c>
      <c r="E13" s="10">
        <f>SUM(E14:E22)</f>
        <v>2889218.5700000003</v>
      </c>
      <c r="F13" s="10">
        <f>SUM(F14:F22)</f>
        <v>2842629.9600000004</v>
      </c>
      <c r="G13" s="10">
        <f t="shared" si="1"/>
        <v>-46588.610000000335</v>
      </c>
    </row>
    <row r="14" spans="1:7" x14ac:dyDescent="0.2">
      <c r="A14" s="29" t="s">
        <v>75</v>
      </c>
      <c r="B14" s="6">
        <v>124959.03</v>
      </c>
      <c r="C14" s="6">
        <v>-20808.12</v>
      </c>
      <c r="D14" s="6">
        <f t="shared" si="0"/>
        <v>104150.91</v>
      </c>
      <c r="E14" s="6">
        <v>104150.91</v>
      </c>
      <c r="F14" s="6">
        <v>104150.91</v>
      </c>
      <c r="G14" s="6">
        <f t="shared" si="1"/>
        <v>0</v>
      </c>
    </row>
    <row r="15" spans="1:7" x14ac:dyDescent="0.2">
      <c r="A15" s="29" t="s">
        <v>76</v>
      </c>
      <c r="B15" s="6">
        <v>15584</v>
      </c>
      <c r="C15" s="6">
        <v>6948.28</v>
      </c>
      <c r="D15" s="6">
        <f t="shared" si="0"/>
        <v>22532.28</v>
      </c>
      <c r="E15" s="6">
        <v>22532.28</v>
      </c>
      <c r="F15" s="6">
        <v>22532.28</v>
      </c>
      <c r="G15" s="6">
        <f t="shared" si="1"/>
        <v>0</v>
      </c>
    </row>
    <row r="16" spans="1:7" x14ac:dyDescent="0.2">
      <c r="A16" s="29" t="s">
        <v>77</v>
      </c>
      <c r="B16" s="6">
        <v>315000</v>
      </c>
      <c r="C16" s="6">
        <v>5737.07</v>
      </c>
      <c r="D16" s="6">
        <f t="shared" si="0"/>
        <v>320737.07</v>
      </c>
      <c r="E16" s="6">
        <v>320737.07</v>
      </c>
      <c r="F16" s="6">
        <v>320737.07</v>
      </c>
      <c r="G16" s="6">
        <f t="shared" si="1"/>
        <v>0</v>
      </c>
    </row>
    <row r="17" spans="1:7" x14ac:dyDescent="0.2">
      <c r="A17" s="29" t="s">
        <v>78</v>
      </c>
      <c r="B17" s="6">
        <v>762449.21</v>
      </c>
      <c r="C17" s="6">
        <v>653044.76</v>
      </c>
      <c r="D17" s="6">
        <f t="shared" si="0"/>
        <v>1415493.97</v>
      </c>
      <c r="E17" s="6">
        <v>1415493.97</v>
      </c>
      <c r="F17" s="6">
        <v>1415493.97</v>
      </c>
      <c r="G17" s="6">
        <f t="shared" si="1"/>
        <v>0</v>
      </c>
    </row>
    <row r="18" spans="1:7" x14ac:dyDescent="0.2">
      <c r="A18" s="29" t="s">
        <v>79</v>
      </c>
      <c r="B18" s="6">
        <v>3500</v>
      </c>
      <c r="C18" s="6">
        <v>-3500</v>
      </c>
      <c r="D18" s="6">
        <f t="shared" si="0"/>
        <v>0</v>
      </c>
      <c r="E18" s="6">
        <v>0</v>
      </c>
      <c r="F18" s="6">
        <v>0</v>
      </c>
      <c r="G18" s="6">
        <f t="shared" si="1"/>
        <v>0</v>
      </c>
    </row>
    <row r="19" spans="1:7" x14ac:dyDescent="0.2">
      <c r="A19" s="29" t="s">
        <v>80</v>
      </c>
      <c r="B19" s="6">
        <v>617800</v>
      </c>
      <c r="C19" s="6">
        <v>11045.8</v>
      </c>
      <c r="D19" s="6">
        <f t="shared" si="0"/>
        <v>628845.80000000005</v>
      </c>
      <c r="E19" s="6">
        <v>675434.41</v>
      </c>
      <c r="F19" s="6">
        <v>628845.80000000005</v>
      </c>
      <c r="G19" s="6">
        <f t="shared" si="1"/>
        <v>-46588.609999999986</v>
      </c>
    </row>
    <row r="20" spans="1:7" x14ac:dyDescent="0.2">
      <c r="A20" s="29" t="s">
        <v>81</v>
      </c>
      <c r="B20" s="6">
        <v>83800</v>
      </c>
      <c r="C20" s="6">
        <v>7057.33</v>
      </c>
      <c r="D20" s="6">
        <f t="shared" si="0"/>
        <v>90857.33</v>
      </c>
      <c r="E20" s="6">
        <v>90857.33</v>
      </c>
      <c r="F20" s="6">
        <v>90857.33</v>
      </c>
      <c r="G20" s="6">
        <f t="shared" si="1"/>
        <v>0</v>
      </c>
    </row>
    <row r="21" spans="1:7" x14ac:dyDescent="0.2">
      <c r="A21" s="29" t="s">
        <v>82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</row>
    <row r="22" spans="1:7" x14ac:dyDescent="0.2">
      <c r="A22" s="29" t="s">
        <v>83</v>
      </c>
      <c r="B22" s="6">
        <v>136000</v>
      </c>
      <c r="C22" s="6">
        <v>124012.6</v>
      </c>
      <c r="D22" s="6">
        <f t="shared" si="0"/>
        <v>260012.6</v>
      </c>
      <c r="E22" s="6">
        <v>260012.6</v>
      </c>
      <c r="F22" s="6">
        <v>260012.6</v>
      </c>
      <c r="G22" s="6">
        <f t="shared" si="1"/>
        <v>0</v>
      </c>
    </row>
    <row r="23" spans="1:7" x14ac:dyDescent="0.2">
      <c r="A23" s="16" t="s">
        <v>63</v>
      </c>
      <c r="B23" s="10">
        <f>SUM(B24:B32)</f>
        <v>5979508</v>
      </c>
      <c r="C23" s="10">
        <f>SUM(C24:C32)</f>
        <v>997903.92000000016</v>
      </c>
      <c r="D23" s="10">
        <f t="shared" si="0"/>
        <v>6977411.9199999999</v>
      </c>
      <c r="E23" s="10">
        <f>SUM(E24:E32)</f>
        <v>6936822.5</v>
      </c>
      <c r="F23" s="10">
        <f>SUM(F24:F32)</f>
        <v>6620618.9200000009</v>
      </c>
      <c r="G23" s="10">
        <f t="shared" si="1"/>
        <v>40589.419999999925</v>
      </c>
    </row>
    <row r="24" spans="1:7" x14ac:dyDescent="0.2">
      <c r="A24" s="29" t="s">
        <v>84</v>
      </c>
      <c r="B24" s="6">
        <v>2989933</v>
      </c>
      <c r="C24" s="6">
        <v>143420.70000000001</v>
      </c>
      <c r="D24" s="6">
        <f t="shared" si="0"/>
        <v>3133353.7</v>
      </c>
      <c r="E24" s="6">
        <v>3092763.97</v>
      </c>
      <c r="F24" s="6">
        <v>3133353.7</v>
      </c>
      <c r="G24" s="6">
        <f t="shared" si="1"/>
        <v>40589.729999999981</v>
      </c>
    </row>
    <row r="25" spans="1:7" x14ac:dyDescent="0.2">
      <c r="A25" s="29" t="s">
        <v>85</v>
      </c>
      <c r="B25" s="6">
        <v>260000</v>
      </c>
      <c r="C25" s="6">
        <v>80770</v>
      </c>
      <c r="D25" s="6">
        <f t="shared" si="0"/>
        <v>340770</v>
      </c>
      <c r="E25" s="6">
        <v>340770</v>
      </c>
      <c r="F25" s="6">
        <v>340770</v>
      </c>
      <c r="G25" s="6">
        <f t="shared" si="1"/>
        <v>0</v>
      </c>
    </row>
    <row r="26" spans="1:7" x14ac:dyDescent="0.2">
      <c r="A26" s="29" t="s">
        <v>86</v>
      </c>
      <c r="B26" s="6">
        <v>567584</v>
      </c>
      <c r="C26" s="6">
        <v>565314.12</v>
      </c>
      <c r="D26" s="6">
        <f t="shared" si="0"/>
        <v>1132898.1200000001</v>
      </c>
      <c r="E26" s="6">
        <v>1132898.1200000001</v>
      </c>
      <c r="F26" s="6">
        <v>1132898.1200000001</v>
      </c>
      <c r="G26" s="6">
        <f t="shared" si="1"/>
        <v>0</v>
      </c>
    </row>
    <row r="27" spans="1:7" x14ac:dyDescent="0.2">
      <c r="A27" s="29" t="s">
        <v>87</v>
      </c>
      <c r="B27" s="6">
        <v>346000</v>
      </c>
      <c r="C27" s="6">
        <v>-169791.35</v>
      </c>
      <c r="D27" s="6">
        <f t="shared" si="0"/>
        <v>176208.65</v>
      </c>
      <c r="E27" s="6">
        <v>176208.96</v>
      </c>
      <c r="F27" s="6">
        <v>176208.65</v>
      </c>
      <c r="G27" s="6">
        <f t="shared" si="1"/>
        <v>-0.30999999999767169</v>
      </c>
    </row>
    <row r="28" spans="1:7" x14ac:dyDescent="0.2">
      <c r="A28" s="29" t="s">
        <v>88</v>
      </c>
      <c r="B28" s="6">
        <v>255000</v>
      </c>
      <c r="C28" s="6">
        <v>59523.01</v>
      </c>
      <c r="D28" s="6">
        <f t="shared" si="0"/>
        <v>314523.01</v>
      </c>
      <c r="E28" s="6">
        <v>314523.01</v>
      </c>
      <c r="F28" s="6">
        <v>314523.01</v>
      </c>
      <c r="G28" s="6">
        <f t="shared" si="1"/>
        <v>0</v>
      </c>
    </row>
    <row r="29" spans="1:7" x14ac:dyDescent="0.2">
      <c r="A29" s="29" t="s">
        <v>89</v>
      </c>
      <c r="B29" s="6">
        <v>60000</v>
      </c>
      <c r="C29" s="6">
        <v>3220.12</v>
      </c>
      <c r="D29" s="6">
        <f t="shared" si="0"/>
        <v>63220.12</v>
      </c>
      <c r="E29" s="6">
        <v>63220.12</v>
      </c>
      <c r="F29" s="6">
        <v>63220.12</v>
      </c>
      <c r="G29" s="6">
        <f t="shared" si="1"/>
        <v>0</v>
      </c>
    </row>
    <row r="30" spans="1:7" x14ac:dyDescent="0.2">
      <c r="A30" s="29" t="s">
        <v>90</v>
      </c>
      <c r="B30" s="6">
        <v>2500</v>
      </c>
      <c r="C30" s="6">
        <v>-329.89</v>
      </c>
      <c r="D30" s="6">
        <f t="shared" si="0"/>
        <v>2170.11</v>
      </c>
      <c r="E30" s="6">
        <v>2170.11</v>
      </c>
      <c r="F30" s="6">
        <v>2170.11</v>
      </c>
      <c r="G30" s="6">
        <f t="shared" si="1"/>
        <v>0</v>
      </c>
    </row>
    <row r="31" spans="1:7" x14ac:dyDescent="0.2">
      <c r="A31" s="29" t="s">
        <v>91</v>
      </c>
      <c r="B31" s="6">
        <v>180000</v>
      </c>
      <c r="C31" s="6">
        <v>11102.28</v>
      </c>
      <c r="D31" s="6">
        <f t="shared" si="0"/>
        <v>191102.28</v>
      </c>
      <c r="E31" s="6">
        <v>191102.28</v>
      </c>
      <c r="F31" s="6">
        <v>191102.28</v>
      </c>
      <c r="G31" s="6">
        <f t="shared" si="1"/>
        <v>0</v>
      </c>
    </row>
    <row r="32" spans="1:7" x14ac:dyDescent="0.2">
      <c r="A32" s="29" t="s">
        <v>18</v>
      </c>
      <c r="B32" s="6">
        <v>1318491</v>
      </c>
      <c r="C32" s="6">
        <v>304674.93</v>
      </c>
      <c r="D32" s="6">
        <f t="shared" si="0"/>
        <v>1623165.93</v>
      </c>
      <c r="E32" s="6">
        <v>1623165.93</v>
      </c>
      <c r="F32" s="6">
        <v>1266372.93</v>
      </c>
      <c r="G32" s="6">
        <f t="shared" si="1"/>
        <v>0</v>
      </c>
    </row>
    <row r="33" spans="1:7" x14ac:dyDescent="0.2">
      <c r="A33" s="16" t="s">
        <v>64</v>
      </c>
      <c r="B33" s="10">
        <f>SUM(B34:B42)</f>
        <v>0</v>
      </c>
      <c r="C33" s="10">
        <f>SUM(C34:C42)</f>
        <v>0</v>
      </c>
      <c r="D33" s="10">
        <f t="shared" si="0"/>
        <v>0</v>
      </c>
      <c r="E33" s="10">
        <f>SUM(E34:E42)</f>
        <v>0</v>
      </c>
      <c r="F33" s="10">
        <f>SUM(F34:F42)</f>
        <v>0</v>
      </c>
      <c r="G33" s="10">
        <f t="shared" si="1"/>
        <v>0</v>
      </c>
    </row>
    <row r="34" spans="1:7" x14ac:dyDescent="0.2">
      <c r="A34" s="29" t="s">
        <v>92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</row>
    <row r="35" spans="1:7" x14ac:dyDescent="0.2">
      <c r="A35" s="29" t="s">
        <v>93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</row>
    <row r="36" spans="1:7" x14ac:dyDescent="0.2">
      <c r="A36" s="29" t="s">
        <v>94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</row>
    <row r="37" spans="1:7" x14ac:dyDescent="0.2">
      <c r="A37" s="29" t="s">
        <v>95</v>
      </c>
      <c r="B37" s="6">
        <v>0</v>
      </c>
      <c r="C37" s="6">
        <v>0</v>
      </c>
      <c r="D37" s="6">
        <f t="shared" si="0"/>
        <v>0</v>
      </c>
      <c r="E37" s="6">
        <v>0</v>
      </c>
      <c r="F37" s="6">
        <v>0</v>
      </c>
      <c r="G37" s="6">
        <f t="shared" si="1"/>
        <v>0</v>
      </c>
    </row>
    <row r="38" spans="1:7" x14ac:dyDescent="0.2">
      <c r="A38" s="29" t="s">
        <v>40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</row>
    <row r="39" spans="1:7" x14ac:dyDescent="0.2">
      <c r="A39" s="29" t="s">
        <v>96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</row>
    <row r="40" spans="1:7" x14ac:dyDescent="0.2">
      <c r="A40" s="29" t="s">
        <v>97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</row>
    <row r="41" spans="1:7" x14ac:dyDescent="0.2">
      <c r="A41" s="29" t="s">
        <v>36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</row>
    <row r="42" spans="1:7" x14ac:dyDescent="0.2">
      <c r="A42" s="29" t="s">
        <v>98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</row>
    <row r="43" spans="1:7" x14ac:dyDescent="0.2">
      <c r="A43" s="16" t="s">
        <v>65</v>
      </c>
      <c r="B43" s="10">
        <f>SUM(B44:B52)</f>
        <v>519000</v>
      </c>
      <c r="C43" s="10">
        <f>SUM(C44:C52)</f>
        <v>-44514.340000000026</v>
      </c>
      <c r="D43" s="10">
        <f t="shared" si="0"/>
        <v>474485.66</v>
      </c>
      <c r="E43" s="10">
        <f>SUM(E44:E52)</f>
        <v>74485.66</v>
      </c>
      <c r="F43" s="10">
        <f>SUM(F44:F52)</f>
        <v>74485.66</v>
      </c>
      <c r="G43" s="10">
        <f t="shared" si="1"/>
        <v>400000</v>
      </c>
    </row>
    <row r="44" spans="1:7" x14ac:dyDescent="0.2">
      <c r="A44" s="29" t="s">
        <v>99</v>
      </c>
      <c r="B44" s="6">
        <v>30000</v>
      </c>
      <c r="C44" s="6">
        <v>-30000</v>
      </c>
      <c r="D44" s="6">
        <f t="shared" si="0"/>
        <v>0</v>
      </c>
      <c r="E44" s="6">
        <v>0</v>
      </c>
      <c r="F44" s="6">
        <v>0</v>
      </c>
      <c r="G44" s="6">
        <f t="shared" si="1"/>
        <v>0</v>
      </c>
    </row>
    <row r="45" spans="1:7" x14ac:dyDescent="0.2">
      <c r="A45" s="29" t="s">
        <v>100</v>
      </c>
      <c r="B45" s="6">
        <v>0</v>
      </c>
      <c r="C45" s="6">
        <v>0</v>
      </c>
      <c r="D45" s="6">
        <f t="shared" si="0"/>
        <v>0</v>
      </c>
      <c r="E45" s="6">
        <v>0</v>
      </c>
      <c r="F45" s="6">
        <v>0</v>
      </c>
      <c r="G45" s="6">
        <f t="shared" si="1"/>
        <v>0</v>
      </c>
    </row>
    <row r="46" spans="1:7" x14ac:dyDescent="0.2">
      <c r="A46" s="29" t="s">
        <v>101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</row>
    <row r="47" spans="1:7" x14ac:dyDescent="0.2">
      <c r="A47" s="29" t="s">
        <v>102</v>
      </c>
      <c r="B47" s="6">
        <v>0</v>
      </c>
      <c r="C47" s="6">
        <v>400000</v>
      </c>
      <c r="D47" s="6">
        <f t="shared" si="0"/>
        <v>400000</v>
      </c>
      <c r="E47" s="6">
        <v>0</v>
      </c>
      <c r="F47" s="6">
        <v>0</v>
      </c>
      <c r="G47" s="6">
        <f t="shared" si="1"/>
        <v>400000</v>
      </c>
    </row>
    <row r="48" spans="1:7" x14ac:dyDescent="0.2">
      <c r="A48" s="29" t="s">
        <v>103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</row>
    <row r="49" spans="1:7" x14ac:dyDescent="0.2">
      <c r="A49" s="29" t="s">
        <v>104</v>
      </c>
      <c r="B49" s="6">
        <v>469000</v>
      </c>
      <c r="C49" s="6">
        <v>-394514.34</v>
      </c>
      <c r="D49" s="6">
        <f t="shared" si="0"/>
        <v>74485.659999999974</v>
      </c>
      <c r="E49" s="6">
        <v>74485.66</v>
      </c>
      <c r="F49" s="6">
        <v>74485.66</v>
      </c>
      <c r="G49" s="6">
        <f t="shared" si="1"/>
        <v>0</v>
      </c>
    </row>
    <row r="50" spans="1:7" x14ac:dyDescent="0.2">
      <c r="A50" s="29" t="s">
        <v>105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</row>
    <row r="51" spans="1:7" x14ac:dyDescent="0.2">
      <c r="A51" s="29" t="s">
        <v>106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</row>
    <row r="52" spans="1:7" x14ac:dyDescent="0.2">
      <c r="A52" s="29" t="s">
        <v>107</v>
      </c>
      <c r="B52" s="6">
        <v>20000</v>
      </c>
      <c r="C52" s="6">
        <v>-20000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</row>
    <row r="53" spans="1:7" x14ac:dyDescent="0.2">
      <c r="A53" s="16" t="s">
        <v>66</v>
      </c>
      <c r="B53" s="10">
        <f>SUM(B54:B56)</f>
        <v>0</v>
      </c>
      <c r="C53" s="10">
        <f>SUM(C54:C56)</f>
        <v>0</v>
      </c>
      <c r="D53" s="10">
        <f t="shared" si="0"/>
        <v>0</v>
      </c>
      <c r="E53" s="10">
        <f>SUM(E54:E56)</f>
        <v>0</v>
      </c>
      <c r="F53" s="10">
        <f>SUM(F54:F56)</f>
        <v>0</v>
      </c>
      <c r="G53" s="10">
        <f t="shared" si="1"/>
        <v>0</v>
      </c>
    </row>
    <row r="54" spans="1:7" x14ac:dyDescent="0.2">
      <c r="A54" s="29" t="s">
        <v>108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</row>
    <row r="55" spans="1:7" x14ac:dyDescent="0.2">
      <c r="A55" s="29" t="s">
        <v>109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</row>
    <row r="56" spans="1:7" x14ac:dyDescent="0.2">
      <c r="A56" s="29" t="s">
        <v>110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</row>
    <row r="57" spans="1:7" x14ac:dyDescent="0.2">
      <c r="A57" s="16" t="s">
        <v>67</v>
      </c>
      <c r="B57" s="10">
        <f>SUM(B58:B64)</f>
        <v>0</v>
      </c>
      <c r="C57" s="10">
        <f>SUM(C58:C64)</f>
        <v>0</v>
      </c>
      <c r="D57" s="10">
        <f t="shared" si="0"/>
        <v>0</v>
      </c>
      <c r="E57" s="10">
        <f>SUM(E58:E64)</f>
        <v>0</v>
      </c>
      <c r="F57" s="10">
        <f>SUM(F58:F64)</f>
        <v>0</v>
      </c>
      <c r="G57" s="10">
        <f t="shared" si="1"/>
        <v>0</v>
      </c>
    </row>
    <row r="58" spans="1:7" x14ac:dyDescent="0.2">
      <c r="A58" s="29" t="s">
        <v>111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</row>
    <row r="59" spans="1:7" x14ac:dyDescent="0.2">
      <c r="A59" s="29" t="s">
        <v>112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</row>
    <row r="60" spans="1:7" x14ac:dyDescent="0.2">
      <c r="A60" s="29" t="s">
        <v>113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</row>
    <row r="61" spans="1:7" x14ac:dyDescent="0.2">
      <c r="A61" s="29" t="s">
        <v>114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</row>
    <row r="62" spans="1:7" x14ac:dyDescent="0.2">
      <c r="A62" s="29" t="s">
        <v>115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</row>
    <row r="63" spans="1:7" x14ac:dyDescent="0.2">
      <c r="A63" s="29" t="s">
        <v>116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</row>
    <row r="64" spans="1:7" x14ac:dyDescent="0.2">
      <c r="A64" s="29" t="s">
        <v>117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</row>
    <row r="65" spans="1:7" x14ac:dyDescent="0.2">
      <c r="A65" s="16" t="s">
        <v>68</v>
      </c>
      <c r="B65" s="10">
        <f>SUM(B66:B68)</f>
        <v>0</v>
      </c>
      <c r="C65" s="10">
        <f>SUM(C66:C68)</f>
        <v>138933.03</v>
      </c>
      <c r="D65" s="10">
        <f t="shared" si="0"/>
        <v>138933.03</v>
      </c>
      <c r="E65" s="10">
        <f>SUM(E66:E68)</f>
        <v>138933.03</v>
      </c>
      <c r="F65" s="10">
        <f>SUM(F66:F68)</f>
        <v>138933.03</v>
      </c>
      <c r="G65" s="10">
        <f t="shared" si="1"/>
        <v>0</v>
      </c>
    </row>
    <row r="66" spans="1:7" x14ac:dyDescent="0.2">
      <c r="A66" s="29" t="s">
        <v>37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</row>
    <row r="67" spans="1:7" x14ac:dyDescent="0.2">
      <c r="A67" s="29" t="s">
        <v>38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</row>
    <row r="68" spans="1:7" x14ac:dyDescent="0.2">
      <c r="A68" s="29" t="s">
        <v>39</v>
      </c>
      <c r="B68" s="6">
        <v>0</v>
      </c>
      <c r="C68" s="6">
        <v>138933.03</v>
      </c>
      <c r="D68" s="6">
        <f t="shared" si="0"/>
        <v>138933.03</v>
      </c>
      <c r="E68" s="6">
        <v>138933.03</v>
      </c>
      <c r="F68" s="6">
        <v>138933.03</v>
      </c>
      <c r="G68" s="6">
        <f t="shared" si="1"/>
        <v>0</v>
      </c>
    </row>
    <row r="69" spans="1:7" x14ac:dyDescent="0.2">
      <c r="A69" s="16" t="s">
        <v>69</v>
      </c>
      <c r="B69" s="10">
        <f>SUM(B70:B76)</f>
        <v>0</v>
      </c>
      <c r="C69" s="10">
        <f>SUM(C70:C76)</f>
        <v>0</v>
      </c>
      <c r="D69" s="10">
        <f t="shared" si="0"/>
        <v>0</v>
      </c>
      <c r="E69" s="10">
        <f>SUM(E70:E76)</f>
        <v>0</v>
      </c>
      <c r="F69" s="10">
        <f>SUM(F70:F76)</f>
        <v>0</v>
      </c>
      <c r="G69" s="10">
        <f t="shared" si="1"/>
        <v>0</v>
      </c>
    </row>
    <row r="70" spans="1:7" x14ac:dyDescent="0.2">
      <c r="A70" s="29" t="s">
        <v>118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</row>
    <row r="71" spans="1:7" x14ac:dyDescent="0.2">
      <c r="A71" s="29" t="s">
        <v>119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</row>
    <row r="72" spans="1:7" x14ac:dyDescent="0.2">
      <c r="A72" s="29" t="s">
        <v>120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</row>
    <row r="73" spans="1:7" x14ac:dyDescent="0.2">
      <c r="A73" s="29" t="s">
        <v>121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</row>
    <row r="74" spans="1:7" x14ac:dyDescent="0.2">
      <c r="A74" s="29" t="s">
        <v>122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</row>
    <row r="75" spans="1:7" x14ac:dyDescent="0.2">
      <c r="A75" s="29" t="s">
        <v>123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</row>
    <row r="76" spans="1:7" x14ac:dyDescent="0.2">
      <c r="A76" s="30" t="s">
        <v>124</v>
      </c>
      <c r="B76" s="11">
        <v>0</v>
      </c>
      <c r="C76" s="11">
        <v>0</v>
      </c>
      <c r="D76" s="11">
        <f t="shared" si="2"/>
        <v>0</v>
      </c>
      <c r="E76" s="11">
        <v>0</v>
      </c>
      <c r="F76" s="11">
        <v>0</v>
      </c>
      <c r="G76" s="11">
        <f t="shared" si="3"/>
        <v>0</v>
      </c>
    </row>
    <row r="77" spans="1:7" x14ac:dyDescent="0.2">
      <c r="A77" s="31" t="s">
        <v>53</v>
      </c>
      <c r="B77" s="12">
        <f t="shared" ref="B77:G77" si="4">SUM(B5+B13+B23+B33+B43+B53+B57+B65+B69)</f>
        <v>19242402.060000002</v>
      </c>
      <c r="C77" s="12">
        <f t="shared" si="4"/>
        <v>3326659.9099999997</v>
      </c>
      <c r="D77" s="12">
        <f t="shared" si="4"/>
        <v>22569061.970000003</v>
      </c>
      <c r="E77" s="12">
        <f t="shared" si="4"/>
        <v>21460302.41</v>
      </c>
      <c r="F77" s="12">
        <f t="shared" si="4"/>
        <v>20939192.800000001</v>
      </c>
      <c r="G77" s="12">
        <f t="shared" si="4"/>
        <v>1108759.5600000015</v>
      </c>
    </row>
    <row r="79" spans="1:7" x14ac:dyDescent="0.2">
      <c r="A79" s="1" t="s">
        <v>128</v>
      </c>
    </row>
    <row r="88" spans="1:3" ht="12.75" x14ac:dyDescent="0.2">
      <c r="A88" s="21"/>
      <c r="B88" s="23"/>
      <c r="C88" s="23"/>
    </row>
    <row r="89" spans="1:3" ht="12.75" x14ac:dyDescent="0.2">
      <c r="B89" s="21"/>
      <c r="C89" s="23"/>
    </row>
    <row r="90" spans="1:3" ht="12.75" x14ac:dyDescent="0.2">
      <c r="A90" s="24" t="s">
        <v>143</v>
      </c>
      <c r="B90" s="24" t="s">
        <v>144</v>
      </c>
      <c r="C90" s="23"/>
    </row>
    <row r="91" spans="1:3" ht="12.75" x14ac:dyDescent="0.2">
      <c r="A91" s="25" t="s">
        <v>145</v>
      </c>
      <c r="B91" s="25" t="s">
        <v>146</v>
      </c>
      <c r="C91" s="23"/>
    </row>
    <row r="92" spans="1:3" ht="12.75" x14ac:dyDescent="0.2">
      <c r="A92" s="22"/>
      <c r="B92" s="22"/>
      <c r="C92" s="22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zoomScaleNormal="100" workbookViewId="0">
      <selection sqref="A1:G1"/>
    </sheetView>
  </sheetViews>
  <sheetFormatPr baseColWidth="10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8" ht="50.1" customHeight="1" x14ac:dyDescent="0.2">
      <c r="A1" s="52" t="s">
        <v>132</v>
      </c>
      <c r="B1" s="53"/>
      <c r="C1" s="53"/>
      <c r="D1" s="53"/>
      <c r="E1" s="53"/>
      <c r="F1" s="53"/>
      <c r="G1" s="54"/>
    </row>
    <row r="2" spans="1:8" x14ac:dyDescent="0.2">
      <c r="A2" s="26"/>
      <c r="B2" s="52" t="s">
        <v>60</v>
      </c>
      <c r="C2" s="53"/>
      <c r="D2" s="53"/>
      <c r="E2" s="53"/>
      <c r="F2" s="54"/>
      <c r="G2" s="55" t="s">
        <v>59</v>
      </c>
    </row>
    <row r="3" spans="1:8" ht="24.95" customHeight="1" x14ac:dyDescent="0.2">
      <c r="A3" s="27" t="s">
        <v>54</v>
      </c>
      <c r="B3" s="4" t="s">
        <v>55</v>
      </c>
      <c r="C3" s="4" t="s">
        <v>125</v>
      </c>
      <c r="D3" s="4" t="s">
        <v>56</v>
      </c>
      <c r="E3" s="4" t="s">
        <v>57</v>
      </c>
      <c r="F3" s="4" t="s">
        <v>58</v>
      </c>
      <c r="G3" s="56"/>
    </row>
    <row r="4" spans="1:8" x14ac:dyDescent="0.2">
      <c r="A4" s="28"/>
      <c r="B4" s="5">
        <v>1</v>
      </c>
      <c r="C4" s="5">
        <v>2</v>
      </c>
      <c r="D4" s="5" t="s">
        <v>126</v>
      </c>
      <c r="E4" s="5">
        <v>4</v>
      </c>
      <c r="F4" s="5">
        <v>5</v>
      </c>
      <c r="G4" s="5" t="s">
        <v>127</v>
      </c>
    </row>
    <row r="5" spans="1:8" x14ac:dyDescent="0.2">
      <c r="A5" s="15"/>
      <c r="B5" s="32"/>
      <c r="C5" s="32"/>
      <c r="D5" s="32"/>
      <c r="E5" s="32"/>
      <c r="F5" s="32"/>
      <c r="G5" s="32"/>
    </row>
    <row r="6" spans="1:8" x14ac:dyDescent="0.2">
      <c r="A6" s="35" t="s">
        <v>0</v>
      </c>
      <c r="B6" s="13">
        <v>18723402.059999999</v>
      </c>
      <c r="C6" s="13">
        <v>3232241.22</v>
      </c>
      <c r="D6" s="13">
        <f>B6+C6</f>
        <v>21955643.279999997</v>
      </c>
      <c r="E6" s="13">
        <v>21246883.719999999</v>
      </c>
      <c r="F6" s="13">
        <v>20725774.109999999</v>
      </c>
      <c r="G6" s="13">
        <f>D6-E6</f>
        <v>708759.55999999866</v>
      </c>
    </row>
    <row r="7" spans="1:8" x14ac:dyDescent="0.2">
      <c r="A7" s="35"/>
      <c r="B7" s="13"/>
      <c r="C7" s="13"/>
      <c r="D7" s="13"/>
      <c r="E7" s="13"/>
      <c r="F7" s="13"/>
      <c r="G7" s="13"/>
    </row>
    <row r="8" spans="1:8" x14ac:dyDescent="0.2">
      <c r="A8" s="35" t="s">
        <v>1</v>
      </c>
      <c r="B8" s="13">
        <v>519000</v>
      </c>
      <c r="C8" s="13">
        <v>94418.69</v>
      </c>
      <c r="D8" s="13">
        <f>B8+C8</f>
        <v>613418.68999999994</v>
      </c>
      <c r="E8" s="13">
        <v>213418.69</v>
      </c>
      <c r="F8" s="13">
        <v>213418.69</v>
      </c>
      <c r="G8" s="13">
        <f>D8-E8</f>
        <v>399999.99999999994</v>
      </c>
    </row>
    <row r="9" spans="1:8" x14ac:dyDescent="0.2">
      <c r="A9" s="35"/>
      <c r="B9" s="13"/>
      <c r="C9" s="13"/>
      <c r="D9" s="13"/>
      <c r="E9" s="13"/>
      <c r="F9" s="13"/>
      <c r="G9" s="13"/>
    </row>
    <row r="10" spans="1:8" x14ac:dyDescent="0.2">
      <c r="A10" s="35" t="s">
        <v>2</v>
      </c>
      <c r="B10" s="13">
        <v>0</v>
      </c>
      <c r="C10" s="13">
        <v>0</v>
      </c>
      <c r="D10" s="13">
        <f>B10+C10</f>
        <v>0</v>
      </c>
      <c r="E10" s="13">
        <v>0</v>
      </c>
      <c r="F10" s="13">
        <v>0</v>
      </c>
      <c r="G10" s="13">
        <f>D10-E10</f>
        <v>0</v>
      </c>
    </row>
    <row r="11" spans="1:8" x14ac:dyDescent="0.2">
      <c r="A11" s="35"/>
      <c r="B11" s="13"/>
      <c r="C11" s="13"/>
      <c r="D11" s="13"/>
      <c r="E11" s="13"/>
      <c r="F11" s="13"/>
      <c r="G11" s="13"/>
    </row>
    <row r="12" spans="1:8" x14ac:dyDescent="0.2">
      <c r="A12" s="35" t="s">
        <v>40</v>
      </c>
      <c r="B12" s="13">
        <v>0</v>
      </c>
      <c r="C12" s="13">
        <v>0</v>
      </c>
      <c r="D12" s="13">
        <f>B12+C12</f>
        <v>0</v>
      </c>
      <c r="E12" s="13">
        <v>0</v>
      </c>
      <c r="F12" s="13">
        <v>0</v>
      </c>
      <c r="G12" s="13">
        <f>D12-E12</f>
        <v>0</v>
      </c>
    </row>
    <row r="13" spans="1:8" x14ac:dyDescent="0.2">
      <c r="A13" s="35"/>
      <c r="B13" s="13"/>
      <c r="C13" s="13"/>
      <c r="D13" s="13"/>
      <c r="E13" s="13"/>
      <c r="F13" s="13"/>
      <c r="G13" s="13"/>
    </row>
    <row r="14" spans="1:8" x14ac:dyDescent="0.2">
      <c r="A14" s="35" t="s">
        <v>37</v>
      </c>
      <c r="B14" s="33">
        <v>0</v>
      </c>
      <c r="C14" s="33">
        <v>0</v>
      </c>
      <c r="D14" s="33">
        <f>B14+C14</f>
        <v>0</v>
      </c>
      <c r="E14" s="33">
        <v>0</v>
      </c>
      <c r="F14" s="33">
        <v>0</v>
      </c>
      <c r="G14" s="13">
        <f>D14-E14</f>
        <v>0</v>
      </c>
      <c r="H14" s="3"/>
    </row>
    <row r="15" spans="1:8" x14ac:dyDescent="0.2">
      <c r="A15" s="35"/>
      <c r="B15" s="33"/>
      <c r="C15" s="33"/>
      <c r="D15" s="33"/>
      <c r="E15" s="33"/>
      <c r="F15" s="33"/>
      <c r="G15" s="13"/>
      <c r="H15" s="3"/>
    </row>
    <row r="16" spans="1:8" x14ac:dyDescent="0.2">
      <c r="A16" s="36" t="s">
        <v>53</v>
      </c>
      <c r="B16" s="14">
        <f t="shared" ref="B16:G16" si="0">SUM(B6+B8+B10+B12+B14)</f>
        <v>19242402.059999999</v>
      </c>
      <c r="C16" s="14">
        <f t="shared" si="0"/>
        <v>3326659.91</v>
      </c>
      <c r="D16" s="34">
        <f t="shared" si="0"/>
        <v>22569061.969999999</v>
      </c>
      <c r="E16" s="34">
        <f t="shared" si="0"/>
        <v>21460302.41</v>
      </c>
      <c r="F16" s="34">
        <f t="shared" si="0"/>
        <v>20939192.800000001</v>
      </c>
      <c r="G16" s="14">
        <f t="shared" si="0"/>
        <v>1108759.5599999987</v>
      </c>
    </row>
    <row r="18" spans="1:6" x14ac:dyDescent="0.2">
      <c r="A18" s="1" t="s">
        <v>128</v>
      </c>
    </row>
    <row r="28" spans="1:6" ht="12.75" x14ac:dyDescent="0.2">
      <c r="A28" s="21"/>
      <c r="B28" s="22"/>
      <c r="C28" s="22"/>
      <c r="D28" s="21"/>
      <c r="E28" s="23"/>
      <c r="F28" s="22"/>
    </row>
    <row r="29" spans="1:6" ht="12.75" x14ac:dyDescent="0.2">
      <c r="A29" s="24" t="s">
        <v>143</v>
      </c>
      <c r="B29" s="22"/>
      <c r="C29" s="22"/>
      <c r="D29" s="24" t="s">
        <v>144</v>
      </c>
      <c r="E29" s="23"/>
      <c r="F29" s="22"/>
    </row>
    <row r="30" spans="1:6" ht="12.75" x14ac:dyDescent="0.2">
      <c r="A30" s="25" t="s">
        <v>145</v>
      </c>
      <c r="B30" s="22"/>
      <c r="C30" s="22"/>
      <c r="D30" s="25" t="s">
        <v>146</v>
      </c>
      <c r="E30" s="23"/>
      <c r="F30" s="22"/>
    </row>
    <row r="31" spans="1:6" ht="12.75" x14ac:dyDescent="0.2">
      <c r="A31" s="23"/>
      <c r="B31" s="23"/>
      <c r="C31" s="23"/>
      <c r="D31" s="22"/>
      <c r="E31" s="22"/>
      <c r="F31" s="22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workbookViewId="0">
      <selection sqref="A1:G1"/>
    </sheetView>
  </sheetViews>
  <sheetFormatPr baseColWidth="10" defaultRowHeight="11.25" x14ac:dyDescent="0.2"/>
  <cols>
    <col min="1" max="1" width="76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2" t="s">
        <v>137</v>
      </c>
      <c r="B1" s="53"/>
      <c r="C1" s="53"/>
      <c r="D1" s="53"/>
      <c r="E1" s="53"/>
      <c r="F1" s="53"/>
      <c r="G1" s="54"/>
    </row>
    <row r="2" spans="1:7" x14ac:dyDescent="0.2">
      <c r="A2" s="37"/>
      <c r="B2" s="37"/>
      <c r="C2" s="37"/>
      <c r="D2" s="37"/>
      <c r="E2" s="37"/>
      <c r="F2" s="37"/>
    </row>
    <row r="3" spans="1:7" x14ac:dyDescent="0.2">
      <c r="A3" s="26"/>
      <c r="B3" s="52" t="s">
        <v>60</v>
      </c>
      <c r="C3" s="53"/>
      <c r="D3" s="53"/>
      <c r="E3" s="53"/>
      <c r="F3" s="54"/>
      <c r="G3" s="55" t="s">
        <v>59</v>
      </c>
    </row>
    <row r="4" spans="1:7" ht="24.95" customHeight="1" x14ac:dyDescent="0.2">
      <c r="A4" s="27" t="s">
        <v>54</v>
      </c>
      <c r="B4" s="4" t="s">
        <v>55</v>
      </c>
      <c r="C4" s="4" t="s">
        <v>125</v>
      </c>
      <c r="D4" s="4" t="s">
        <v>56</v>
      </c>
      <c r="E4" s="4" t="s">
        <v>57</v>
      </c>
      <c r="F4" s="4" t="s">
        <v>58</v>
      </c>
      <c r="G4" s="56"/>
    </row>
    <row r="5" spans="1:7" x14ac:dyDescent="0.2">
      <c r="A5" s="28"/>
      <c r="B5" s="5">
        <v>1</v>
      </c>
      <c r="C5" s="5">
        <v>2</v>
      </c>
      <c r="D5" s="5" t="s">
        <v>126</v>
      </c>
      <c r="E5" s="5">
        <v>4</v>
      </c>
      <c r="F5" s="5">
        <v>5</v>
      </c>
      <c r="G5" s="5" t="s">
        <v>127</v>
      </c>
    </row>
    <row r="6" spans="1:7" x14ac:dyDescent="0.2">
      <c r="A6" s="39"/>
      <c r="B6" s="7"/>
      <c r="C6" s="7"/>
      <c r="D6" s="7"/>
      <c r="E6" s="7"/>
      <c r="F6" s="7"/>
      <c r="G6" s="7"/>
    </row>
    <row r="7" spans="1:7" x14ac:dyDescent="0.2">
      <c r="A7" s="40" t="s">
        <v>133</v>
      </c>
      <c r="B7" s="6">
        <v>7412559.2300000004</v>
      </c>
      <c r="C7" s="6">
        <v>1354557.89</v>
      </c>
      <c r="D7" s="6">
        <f>B7+C7</f>
        <v>8767117.120000001</v>
      </c>
      <c r="E7" s="6">
        <v>8058357.5599999996</v>
      </c>
      <c r="F7" s="6">
        <v>7537247.9500000002</v>
      </c>
      <c r="G7" s="6">
        <f>D7-E7</f>
        <v>708759.56000000145</v>
      </c>
    </row>
    <row r="8" spans="1:7" x14ac:dyDescent="0.2">
      <c r="A8" s="40" t="s">
        <v>134</v>
      </c>
      <c r="B8" s="6">
        <v>9003787.8499999996</v>
      </c>
      <c r="C8" s="6">
        <v>1911306.83</v>
      </c>
      <c r="D8" s="6">
        <f t="shared" ref="D8:D13" si="0">B8+C8</f>
        <v>10915094.68</v>
      </c>
      <c r="E8" s="6">
        <v>10515094.68</v>
      </c>
      <c r="F8" s="6">
        <v>10515094.68</v>
      </c>
      <c r="G8" s="6">
        <f t="shared" ref="G8:G13" si="1">D8-E8</f>
        <v>400000</v>
      </c>
    </row>
    <row r="9" spans="1:7" x14ac:dyDescent="0.2">
      <c r="A9" s="40" t="s">
        <v>135</v>
      </c>
      <c r="B9" s="6">
        <v>669957.43999999994</v>
      </c>
      <c r="C9" s="6">
        <v>527.86</v>
      </c>
      <c r="D9" s="6">
        <f t="shared" si="0"/>
        <v>670485.29999999993</v>
      </c>
      <c r="E9" s="6">
        <v>670485.30000000005</v>
      </c>
      <c r="F9" s="6">
        <v>670485.30000000005</v>
      </c>
      <c r="G9" s="6">
        <f t="shared" si="1"/>
        <v>0</v>
      </c>
    </row>
    <row r="10" spans="1:7" x14ac:dyDescent="0.2">
      <c r="A10" s="40" t="s">
        <v>136</v>
      </c>
      <c r="B10" s="6">
        <v>2156097.54</v>
      </c>
      <c r="C10" s="6">
        <v>60267.33</v>
      </c>
      <c r="D10" s="6">
        <f t="shared" si="0"/>
        <v>2216364.87</v>
      </c>
      <c r="E10" s="6">
        <v>2216364.87</v>
      </c>
      <c r="F10" s="6">
        <v>2216364.87</v>
      </c>
      <c r="G10" s="6">
        <f t="shared" si="1"/>
        <v>0</v>
      </c>
    </row>
    <row r="11" spans="1:7" x14ac:dyDescent="0.2">
      <c r="A11" s="40" t="s">
        <v>130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40" t="s">
        <v>51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40" t="s">
        <v>52</v>
      </c>
      <c r="B13" s="6">
        <v>0</v>
      </c>
      <c r="C13" s="6">
        <v>0</v>
      </c>
      <c r="D13" s="6">
        <f t="shared" si="0"/>
        <v>0</v>
      </c>
      <c r="E13" s="6">
        <v>0</v>
      </c>
      <c r="F13" s="6">
        <v>0</v>
      </c>
      <c r="G13" s="6">
        <f t="shared" si="1"/>
        <v>0</v>
      </c>
    </row>
    <row r="14" spans="1:7" x14ac:dyDescent="0.2">
      <c r="A14" s="41" t="s">
        <v>147</v>
      </c>
      <c r="B14" s="6">
        <v>0</v>
      </c>
      <c r="C14" s="6">
        <v>0</v>
      </c>
      <c r="D14" s="6">
        <f t="shared" ref="D14" si="2">B14+C14</f>
        <v>0</v>
      </c>
      <c r="E14" s="6">
        <v>0</v>
      </c>
      <c r="F14" s="6">
        <v>0</v>
      </c>
      <c r="G14" s="6">
        <f t="shared" ref="G14" si="3">D14-E14</f>
        <v>0</v>
      </c>
    </row>
    <row r="15" spans="1:7" x14ac:dyDescent="0.2">
      <c r="A15" s="40"/>
      <c r="B15" s="6"/>
      <c r="C15" s="6"/>
      <c r="D15" s="6"/>
      <c r="E15" s="6"/>
      <c r="F15" s="6"/>
      <c r="G15" s="6"/>
    </row>
    <row r="16" spans="1:7" x14ac:dyDescent="0.2">
      <c r="A16" s="42" t="s">
        <v>53</v>
      </c>
      <c r="B16" s="14">
        <f t="shared" ref="B16:G16" si="4">SUM(B7:B15)</f>
        <v>19242402.059999999</v>
      </c>
      <c r="C16" s="14">
        <f t="shared" si="4"/>
        <v>3326659.9099999997</v>
      </c>
      <c r="D16" s="14">
        <f t="shared" si="4"/>
        <v>22569061.970000003</v>
      </c>
      <c r="E16" s="14">
        <f t="shared" si="4"/>
        <v>21460302.41</v>
      </c>
      <c r="F16" s="14">
        <f t="shared" si="4"/>
        <v>20939192.800000001</v>
      </c>
      <c r="G16" s="14">
        <f t="shared" si="4"/>
        <v>1108759.5600000015</v>
      </c>
    </row>
    <row r="19" spans="1:7" ht="45" customHeight="1" x14ac:dyDescent="0.2">
      <c r="A19" s="52" t="s">
        <v>138</v>
      </c>
      <c r="B19" s="53"/>
      <c r="C19" s="53"/>
      <c r="D19" s="53"/>
      <c r="E19" s="53"/>
      <c r="F19" s="53"/>
      <c r="G19" s="54"/>
    </row>
    <row r="20" spans="1:7" x14ac:dyDescent="0.2">
      <c r="A20" s="37"/>
      <c r="B20" s="37"/>
      <c r="C20" s="37"/>
      <c r="D20" s="37"/>
      <c r="E20" s="37"/>
      <c r="F20" s="37"/>
    </row>
    <row r="21" spans="1:7" x14ac:dyDescent="0.2">
      <c r="A21" s="26"/>
      <c r="B21" s="52" t="s">
        <v>60</v>
      </c>
      <c r="C21" s="53"/>
      <c r="D21" s="53"/>
      <c r="E21" s="53"/>
      <c r="F21" s="54"/>
      <c r="G21" s="55" t="s">
        <v>59</v>
      </c>
    </row>
    <row r="22" spans="1:7" ht="22.5" x14ac:dyDescent="0.2">
      <c r="A22" s="27" t="s">
        <v>54</v>
      </c>
      <c r="B22" s="4" t="s">
        <v>55</v>
      </c>
      <c r="C22" s="4" t="s">
        <v>125</v>
      </c>
      <c r="D22" s="4" t="s">
        <v>56</v>
      </c>
      <c r="E22" s="4" t="s">
        <v>57</v>
      </c>
      <c r="F22" s="4" t="s">
        <v>58</v>
      </c>
      <c r="G22" s="56"/>
    </row>
    <row r="23" spans="1:7" x14ac:dyDescent="0.2">
      <c r="A23" s="28"/>
      <c r="B23" s="5">
        <v>1</v>
      </c>
      <c r="C23" s="5">
        <v>2</v>
      </c>
      <c r="D23" s="5" t="s">
        <v>126</v>
      </c>
      <c r="E23" s="5">
        <v>4</v>
      </c>
      <c r="F23" s="5">
        <v>5</v>
      </c>
      <c r="G23" s="5" t="s">
        <v>127</v>
      </c>
    </row>
    <row r="24" spans="1:7" x14ac:dyDescent="0.2">
      <c r="A24" s="43"/>
      <c r="B24" s="38"/>
      <c r="C24" s="38"/>
      <c r="D24" s="38"/>
      <c r="E24" s="38"/>
      <c r="F24" s="38"/>
      <c r="G24" s="38"/>
    </row>
    <row r="25" spans="1:7" x14ac:dyDescent="0.2">
      <c r="A25" s="44" t="s">
        <v>8</v>
      </c>
      <c r="B25" s="6">
        <v>0</v>
      </c>
      <c r="C25" s="6">
        <v>0</v>
      </c>
      <c r="D25" s="6">
        <f>B25+C25</f>
        <v>0</v>
      </c>
      <c r="E25" s="6">
        <v>0</v>
      </c>
      <c r="F25" s="6">
        <v>0</v>
      </c>
      <c r="G25" s="6">
        <f>D25-E25</f>
        <v>0</v>
      </c>
    </row>
    <row r="26" spans="1:7" x14ac:dyDescent="0.2">
      <c r="A26" s="44" t="s">
        <v>9</v>
      </c>
      <c r="B26" s="6">
        <v>0</v>
      </c>
      <c r="C26" s="6">
        <v>0</v>
      </c>
      <c r="D26" s="6">
        <f t="shared" ref="D26:D28" si="5">B26+C26</f>
        <v>0</v>
      </c>
      <c r="E26" s="6">
        <v>0</v>
      </c>
      <c r="F26" s="6">
        <v>0</v>
      </c>
      <c r="G26" s="6">
        <f t="shared" ref="G26:G28" si="6">D26-E26</f>
        <v>0</v>
      </c>
    </row>
    <row r="27" spans="1:7" x14ac:dyDescent="0.2">
      <c r="A27" s="44" t="s">
        <v>10</v>
      </c>
      <c r="B27" s="6">
        <v>0</v>
      </c>
      <c r="C27" s="6">
        <v>0</v>
      </c>
      <c r="D27" s="6">
        <f t="shared" si="5"/>
        <v>0</v>
      </c>
      <c r="E27" s="6">
        <v>0</v>
      </c>
      <c r="F27" s="6">
        <v>0</v>
      </c>
      <c r="G27" s="6">
        <f t="shared" si="6"/>
        <v>0</v>
      </c>
    </row>
    <row r="28" spans="1:7" x14ac:dyDescent="0.2">
      <c r="A28" s="44" t="s">
        <v>129</v>
      </c>
      <c r="B28" s="6">
        <v>0</v>
      </c>
      <c r="C28" s="6">
        <v>0</v>
      </c>
      <c r="D28" s="6">
        <f t="shared" si="5"/>
        <v>0</v>
      </c>
      <c r="E28" s="6">
        <v>0</v>
      </c>
      <c r="F28" s="6">
        <v>0</v>
      </c>
      <c r="G28" s="6">
        <f t="shared" si="6"/>
        <v>0</v>
      </c>
    </row>
    <row r="29" spans="1:7" x14ac:dyDescent="0.2">
      <c r="A29" s="44"/>
      <c r="B29" s="6"/>
      <c r="C29" s="6"/>
      <c r="D29" s="6"/>
      <c r="E29" s="6"/>
      <c r="F29" s="6"/>
      <c r="G29" s="6"/>
    </row>
    <row r="30" spans="1:7" x14ac:dyDescent="0.2">
      <c r="A30" s="42" t="s">
        <v>53</v>
      </c>
      <c r="B30" s="14">
        <f t="shared" ref="B30:G30" si="7">SUM(B25:B28)</f>
        <v>0</v>
      </c>
      <c r="C30" s="14">
        <f t="shared" si="7"/>
        <v>0</v>
      </c>
      <c r="D30" s="14">
        <f t="shared" si="7"/>
        <v>0</v>
      </c>
      <c r="E30" s="14">
        <f t="shared" si="7"/>
        <v>0</v>
      </c>
      <c r="F30" s="14">
        <f t="shared" si="7"/>
        <v>0</v>
      </c>
      <c r="G30" s="14">
        <f t="shared" si="7"/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4"/>
    </row>
    <row r="34" spans="1:8" x14ac:dyDescent="0.2">
      <c r="A34" s="26"/>
      <c r="B34" s="52" t="s">
        <v>60</v>
      </c>
      <c r="C34" s="53"/>
      <c r="D34" s="53"/>
      <c r="E34" s="53"/>
      <c r="F34" s="54"/>
      <c r="G34" s="55" t="s">
        <v>59</v>
      </c>
    </row>
    <row r="35" spans="1:8" ht="22.5" x14ac:dyDescent="0.2">
      <c r="A35" s="27" t="s">
        <v>54</v>
      </c>
      <c r="B35" s="4" t="s">
        <v>55</v>
      </c>
      <c r="C35" s="4" t="s">
        <v>125</v>
      </c>
      <c r="D35" s="4" t="s">
        <v>56</v>
      </c>
      <c r="E35" s="4" t="s">
        <v>57</v>
      </c>
      <c r="F35" s="4" t="s">
        <v>58</v>
      </c>
      <c r="G35" s="56"/>
    </row>
    <row r="36" spans="1:8" x14ac:dyDescent="0.2">
      <c r="A36" s="28"/>
      <c r="B36" s="5">
        <v>1</v>
      </c>
      <c r="C36" s="5">
        <v>2</v>
      </c>
      <c r="D36" s="5" t="s">
        <v>126</v>
      </c>
      <c r="E36" s="5">
        <v>4</v>
      </c>
      <c r="F36" s="5">
        <v>5</v>
      </c>
      <c r="G36" s="5" t="s">
        <v>127</v>
      </c>
    </row>
    <row r="37" spans="1:8" x14ac:dyDescent="0.2">
      <c r="A37" s="38"/>
      <c r="B37" s="38"/>
      <c r="C37" s="38"/>
      <c r="D37" s="38"/>
      <c r="E37" s="38"/>
      <c r="F37" s="38"/>
      <c r="G37" s="45"/>
      <c r="H37" s="3"/>
    </row>
    <row r="38" spans="1:8" x14ac:dyDescent="0.2">
      <c r="A38" s="46" t="s">
        <v>12</v>
      </c>
      <c r="B38" s="6">
        <v>19242402.059999999</v>
      </c>
      <c r="C38" s="6">
        <v>3326659.91</v>
      </c>
      <c r="D38" s="6">
        <f t="shared" ref="D38:D50" si="8">B38+C38</f>
        <v>22569061.969999999</v>
      </c>
      <c r="E38" s="6">
        <v>21460302.41</v>
      </c>
      <c r="F38" s="6">
        <v>20939192.800000001</v>
      </c>
      <c r="G38" s="6">
        <f t="shared" ref="G38:G50" si="9">D38-E38</f>
        <v>1108759.5599999987</v>
      </c>
    </row>
    <row r="39" spans="1:8" x14ac:dyDescent="0.2">
      <c r="A39" s="46"/>
      <c r="B39" s="6"/>
      <c r="C39" s="6"/>
      <c r="D39" s="6"/>
      <c r="E39" s="6"/>
      <c r="F39" s="6"/>
      <c r="G39" s="6"/>
    </row>
    <row r="40" spans="1:8" x14ac:dyDescent="0.2">
      <c r="A40" s="46" t="s">
        <v>11</v>
      </c>
      <c r="B40" s="6">
        <v>0</v>
      </c>
      <c r="C40" s="6">
        <v>0</v>
      </c>
      <c r="D40" s="6">
        <f t="shared" si="8"/>
        <v>0</v>
      </c>
      <c r="E40" s="6">
        <v>0</v>
      </c>
      <c r="F40" s="6">
        <v>0</v>
      </c>
      <c r="G40" s="6">
        <f t="shared" si="9"/>
        <v>0</v>
      </c>
    </row>
    <row r="41" spans="1:8" x14ac:dyDescent="0.2">
      <c r="A41" s="46"/>
      <c r="B41" s="6"/>
      <c r="C41" s="6"/>
      <c r="D41" s="6"/>
      <c r="E41" s="6"/>
      <c r="F41" s="6"/>
      <c r="G41" s="6"/>
    </row>
    <row r="42" spans="1:8" ht="22.5" x14ac:dyDescent="0.2">
      <c r="A42" s="46" t="s">
        <v>13</v>
      </c>
      <c r="B42" s="6">
        <v>0</v>
      </c>
      <c r="C42" s="6">
        <v>0</v>
      </c>
      <c r="D42" s="6">
        <f t="shared" si="8"/>
        <v>0</v>
      </c>
      <c r="E42" s="6">
        <v>0</v>
      </c>
      <c r="F42" s="6">
        <v>0</v>
      </c>
      <c r="G42" s="6">
        <f t="shared" si="9"/>
        <v>0</v>
      </c>
    </row>
    <row r="43" spans="1:8" x14ac:dyDescent="0.2">
      <c r="A43" s="46"/>
      <c r="B43" s="6"/>
      <c r="C43" s="6"/>
      <c r="D43" s="6"/>
      <c r="E43" s="6"/>
      <c r="F43" s="6"/>
      <c r="G43" s="6"/>
    </row>
    <row r="44" spans="1:8" x14ac:dyDescent="0.2">
      <c r="A44" s="46" t="s">
        <v>25</v>
      </c>
      <c r="B44" s="6">
        <v>0</v>
      </c>
      <c r="C44" s="6">
        <v>0</v>
      </c>
      <c r="D44" s="6">
        <f t="shared" si="8"/>
        <v>0</v>
      </c>
      <c r="E44" s="6">
        <v>0</v>
      </c>
      <c r="F44" s="6">
        <v>0</v>
      </c>
      <c r="G44" s="6">
        <f t="shared" si="9"/>
        <v>0</v>
      </c>
    </row>
    <row r="45" spans="1:8" x14ac:dyDescent="0.2">
      <c r="A45" s="46"/>
      <c r="B45" s="6"/>
      <c r="C45" s="6"/>
      <c r="D45" s="6"/>
      <c r="E45" s="6"/>
      <c r="F45" s="6"/>
      <c r="G45" s="6"/>
    </row>
    <row r="46" spans="1:8" ht="11.25" customHeight="1" x14ac:dyDescent="0.2">
      <c r="A46" s="46" t="s">
        <v>26</v>
      </c>
      <c r="B46" s="6">
        <v>0</v>
      </c>
      <c r="C46" s="6">
        <v>0</v>
      </c>
      <c r="D46" s="6">
        <f t="shared" si="8"/>
        <v>0</v>
      </c>
      <c r="E46" s="6">
        <v>0</v>
      </c>
      <c r="F46" s="6">
        <v>0</v>
      </c>
      <c r="G46" s="6">
        <f t="shared" si="9"/>
        <v>0</v>
      </c>
    </row>
    <row r="47" spans="1:8" ht="11.25" customHeight="1" x14ac:dyDescent="0.2">
      <c r="A47" s="46"/>
      <c r="B47" s="6"/>
      <c r="C47" s="6"/>
      <c r="D47" s="6"/>
      <c r="E47" s="6"/>
      <c r="F47" s="6"/>
      <c r="G47" s="6"/>
    </row>
    <row r="48" spans="1:8" x14ac:dyDescent="0.2">
      <c r="A48" s="46" t="s">
        <v>33</v>
      </c>
      <c r="B48" s="6">
        <v>0</v>
      </c>
      <c r="C48" s="6">
        <v>0</v>
      </c>
      <c r="D48" s="6">
        <f t="shared" si="8"/>
        <v>0</v>
      </c>
      <c r="E48" s="6">
        <v>0</v>
      </c>
      <c r="F48" s="6">
        <v>0</v>
      </c>
      <c r="G48" s="6">
        <f t="shared" si="9"/>
        <v>0</v>
      </c>
    </row>
    <row r="49" spans="1:7" x14ac:dyDescent="0.2">
      <c r="A49" s="46"/>
      <c r="B49" s="6"/>
      <c r="C49" s="6"/>
      <c r="D49" s="6"/>
      <c r="E49" s="6"/>
      <c r="F49" s="6"/>
      <c r="G49" s="6"/>
    </row>
    <row r="50" spans="1:7" x14ac:dyDescent="0.2">
      <c r="A50" s="46" t="s">
        <v>14</v>
      </c>
      <c r="B50" s="6">
        <v>0</v>
      </c>
      <c r="C50" s="6">
        <v>0</v>
      </c>
      <c r="D50" s="6">
        <f t="shared" si="8"/>
        <v>0</v>
      </c>
      <c r="E50" s="6">
        <v>0</v>
      </c>
      <c r="F50" s="6">
        <v>0</v>
      </c>
      <c r="G50" s="6">
        <f t="shared" si="9"/>
        <v>0</v>
      </c>
    </row>
    <row r="51" spans="1:7" x14ac:dyDescent="0.2">
      <c r="A51" s="47"/>
      <c r="B51" s="6"/>
      <c r="C51" s="6"/>
      <c r="D51" s="6"/>
      <c r="E51" s="6"/>
      <c r="F51" s="6"/>
      <c r="G51" s="6"/>
    </row>
    <row r="52" spans="1:7" x14ac:dyDescent="0.2">
      <c r="A52" s="36" t="s">
        <v>53</v>
      </c>
      <c r="B52" s="14">
        <f t="shared" ref="B52:G52" si="10">SUM(B38:B50)</f>
        <v>19242402.059999999</v>
      </c>
      <c r="C52" s="14">
        <f t="shared" si="10"/>
        <v>3326659.91</v>
      </c>
      <c r="D52" s="14">
        <f t="shared" si="10"/>
        <v>22569061.969999999</v>
      </c>
      <c r="E52" s="14">
        <f t="shared" si="10"/>
        <v>21460302.41</v>
      </c>
      <c r="F52" s="14">
        <f t="shared" si="10"/>
        <v>20939192.800000001</v>
      </c>
      <c r="G52" s="14">
        <f t="shared" si="10"/>
        <v>1108759.5599999987</v>
      </c>
    </row>
    <row r="54" spans="1:7" s="22" customFormat="1" ht="12.75" x14ac:dyDescent="0.2">
      <c r="A54" s="22" t="s">
        <v>128</v>
      </c>
    </row>
    <row r="55" spans="1:7" s="22" customFormat="1" ht="12.75" x14ac:dyDescent="0.2"/>
    <row r="56" spans="1:7" s="22" customFormat="1" ht="12.75" x14ac:dyDescent="0.2"/>
    <row r="57" spans="1:7" s="22" customFormat="1" ht="12.75" x14ac:dyDescent="0.2"/>
    <row r="58" spans="1:7" s="22" customFormat="1" ht="12.75" x14ac:dyDescent="0.2"/>
    <row r="59" spans="1:7" s="22" customFormat="1" ht="12.75" x14ac:dyDescent="0.2"/>
    <row r="60" spans="1:7" s="22" customFormat="1" ht="12.75" x14ac:dyDescent="0.2">
      <c r="A60" s="21"/>
      <c r="B60" s="21"/>
      <c r="C60" s="23"/>
    </row>
    <row r="61" spans="1:7" s="22" customFormat="1" ht="12.75" x14ac:dyDescent="0.2">
      <c r="A61" s="24" t="s">
        <v>143</v>
      </c>
      <c r="B61" s="24" t="s">
        <v>144</v>
      </c>
      <c r="C61" s="23"/>
    </row>
    <row r="62" spans="1:7" s="22" customFormat="1" ht="12.75" x14ac:dyDescent="0.2">
      <c r="A62" s="25" t="s">
        <v>145</v>
      </c>
      <c r="B62" s="25" t="s">
        <v>146</v>
      </c>
      <c r="C62" s="23"/>
    </row>
    <row r="63" spans="1:7" s="22" customFormat="1" ht="12.75" x14ac:dyDescent="0.2"/>
  </sheetData>
  <sheetProtection formatCells="0" formatColumns="0" formatRows="0" insertRows="0" deleteRows="0" autoFilter="0"/>
  <mergeCells count="9">
    <mergeCell ref="B3:F3"/>
    <mergeCell ref="G3:G4"/>
    <mergeCell ref="A1:G1"/>
    <mergeCell ref="A19:G19"/>
    <mergeCell ref="B34:F34"/>
    <mergeCell ref="G34:G35"/>
    <mergeCell ref="B21:F21"/>
    <mergeCell ref="G21:G22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workbookViewId="0">
      <selection sqref="A1:G1"/>
    </sheetView>
  </sheetViews>
  <sheetFormatPr baseColWidth="10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52" t="s">
        <v>140</v>
      </c>
      <c r="B1" s="53"/>
      <c r="C1" s="53"/>
      <c r="D1" s="53"/>
      <c r="E1" s="53"/>
      <c r="F1" s="53"/>
      <c r="G1" s="54"/>
    </row>
    <row r="2" spans="1:7" x14ac:dyDescent="0.2">
      <c r="A2" s="26"/>
      <c r="B2" s="52" t="s">
        <v>60</v>
      </c>
      <c r="C2" s="53"/>
      <c r="D2" s="53"/>
      <c r="E2" s="53"/>
      <c r="F2" s="54"/>
      <c r="G2" s="55" t="s">
        <v>59</v>
      </c>
    </row>
    <row r="3" spans="1:7" ht="24.95" customHeight="1" x14ac:dyDescent="0.2">
      <c r="A3" s="27" t="s">
        <v>54</v>
      </c>
      <c r="B3" s="4" t="s">
        <v>55</v>
      </c>
      <c r="C3" s="4" t="s">
        <v>125</v>
      </c>
      <c r="D3" s="4" t="s">
        <v>56</v>
      </c>
      <c r="E3" s="4" t="s">
        <v>57</v>
      </c>
      <c r="F3" s="4" t="s">
        <v>58</v>
      </c>
      <c r="G3" s="56"/>
    </row>
    <row r="4" spans="1:7" x14ac:dyDescent="0.2">
      <c r="A4" s="28"/>
      <c r="B4" s="5">
        <v>1</v>
      </c>
      <c r="C4" s="5">
        <v>2</v>
      </c>
      <c r="D4" s="5" t="s">
        <v>126</v>
      </c>
      <c r="E4" s="5">
        <v>4</v>
      </c>
      <c r="F4" s="5">
        <v>5</v>
      </c>
      <c r="G4" s="5" t="s">
        <v>127</v>
      </c>
    </row>
    <row r="5" spans="1:7" x14ac:dyDescent="0.2">
      <c r="A5" s="15"/>
      <c r="B5" s="32"/>
      <c r="C5" s="32"/>
      <c r="D5" s="32"/>
      <c r="E5" s="32"/>
      <c r="F5" s="32"/>
      <c r="G5" s="32"/>
    </row>
    <row r="6" spans="1:7" x14ac:dyDescent="0.2">
      <c r="A6" s="48" t="s">
        <v>15</v>
      </c>
      <c r="B6" s="10">
        <f t="shared" ref="B6:G6" si="0">SUM(B7:B14)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</row>
    <row r="7" spans="1:7" x14ac:dyDescent="0.2">
      <c r="A7" s="49" t="s">
        <v>41</v>
      </c>
      <c r="B7" s="6">
        <v>0</v>
      </c>
      <c r="C7" s="6">
        <v>0</v>
      </c>
      <c r="D7" s="6">
        <f>B7+C7</f>
        <v>0</v>
      </c>
      <c r="E7" s="6">
        <v>0</v>
      </c>
      <c r="F7" s="6">
        <v>0</v>
      </c>
      <c r="G7" s="6">
        <f>D7-E7</f>
        <v>0</v>
      </c>
    </row>
    <row r="8" spans="1:7" x14ac:dyDescent="0.2">
      <c r="A8" s="49" t="s">
        <v>16</v>
      </c>
      <c r="B8" s="6">
        <v>0</v>
      </c>
      <c r="C8" s="6">
        <v>0</v>
      </c>
      <c r="D8" s="6">
        <f t="shared" ref="D8:D14" si="1">B8+C8</f>
        <v>0</v>
      </c>
      <c r="E8" s="6">
        <v>0</v>
      </c>
      <c r="F8" s="6">
        <v>0</v>
      </c>
      <c r="G8" s="6">
        <f t="shared" ref="G8:G14" si="2">D8-E8</f>
        <v>0</v>
      </c>
    </row>
    <row r="9" spans="1:7" x14ac:dyDescent="0.2">
      <c r="A9" s="49" t="s">
        <v>148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49" t="s">
        <v>3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49" t="s">
        <v>22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49" t="s">
        <v>17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49" t="s">
        <v>42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49" t="s">
        <v>18</v>
      </c>
      <c r="B14" s="6">
        <v>0</v>
      </c>
      <c r="C14" s="6">
        <v>0</v>
      </c>
      <c r="D14" s="6">
        <f t="shared" si="1"/>
        <v>0</v>
      </c>
      <c r="E14" s="6">
        <v>0</v>
      </c>
      <c r="F14" s="6">
        <v>0</v>
      </c>
      <c r="G14" s="6">
        <f t="shared" si="2"/>
        <v>0</v>
      </c>
    </row>
    <row r="15" spans="1:7" x14ac:dyDescent="0.2">
      <c r="A15" s="50"/>
      <c r="B15" s="6"/>
      <c r="C15" s="6"/>
      <c r="D15" s="6"/>
      <c r="E15" s="6"/>
      <c r="F15" s="6"/>
      <c r="G15" s="6"/>
    </row>
    <row r="16" spans="1:7" x14ac:dyDescent="0.2">
      <c r="A16" s="48" t="s">
        <v>19</v>
      </c>
      <c r="B16" s="10">
        <f t="shared" ref="B16:G16" si="3">SUM(B17:B23)</f>
        <v>19242402.059999999</v>
      </c>
      <c r="C16" s="10">
        <f t="shared" si="3"/>
        <v>3326659.91</v>
      </c>
      <c r="D16" s="10">
        <f t="shared" si="3"/>
        <v>22569061.969999999</v>
      </c>
      <c r="E16" s="10">
        <f t="shared" si="3"/>
        <v>21460302.41</v>
      </c>
      <c r="F16" s="10">
        <f t="shared" si="3"/>
        <v>20939192.800000001</v>
      </c>
      <c r="G16" s="10">
        <f t="shared" si="3"/>
        <v>1108759.5599999987</v>
      </c>
    </row>
    <row r="17" spans="1:7" x14ac:dyDescent="0.2">
      <c r="A17" s="49" t="s">
        <v>43</v>
      </c>
      <c r="B17" s="6">
        <v>0</v>
      </c>
      <c r="C17" s="6">
        <v>0</v>
      </c>
      <c r="D17" s="6">
        <f>B17+C17</f>
        <v>0</v>
      </c>
      <c r="E17" s="6">
        <v>0</v>
      </c>
      <c r="F17" s="6">
        <v>0</v>
      </c>
      <c r="G17" s="6">
        <f t="shared" ref="G17:G23" si="4">D17-E17</f>
        <v>0</v>
      </c>
    </row>
    <row r="18" spans="1:7" x14ac:dyDescent="0.2">
      <c r="A18" s="49" t="s">
        <v>27</v>
      </c>
      <c r="B18" s="6">
        <v>19242402.059999999</v>
      </c>
      <c r="C18" s="6">
        <v>3326659.91</v>
      </c>
      <c r="D18" s="6">
        <f t="shared" ref="D18:D23" si="5">B18+C18</f>
        <v>22569061.969999999</v>
      </c>
      <c r="E18" s="6">
        <v>21460302.41</v>
      </c>
      <c r="F18" s="6">
        <v>20939192.800000001</v>
      </c>
      <c r="G18" s="6">
        <f t="shared" si="4"/>
        <v>1108759.5599999987</v>
      </c>
    </row>
    <row r="19" spans="1:7" x14ac:dyDescent="0.2">
      <c r="A19" s="49" t="s">
        <v>20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49" t="s">
        <v>44</v>
      </c>
      <c r="B20" s="6">
        <v>0</v>
      </c>
      <c r="C20" s="6">
        <v>0</v>
      </c>
      <c r="D20" s="6">
        <f t="shared" si="5"/>
        <v>0</v>
      </c>
      <c r="E20" s="6">
        <v>0</v>
      </c>
      <c r="F20" s="6">
        <v>0</v>
      </c>
      <c r="G20" s="6">
        <f t="shared" si="4"/>
        <v>0</v>
      </c>
    </row>
    <row r="21" spans="1:7" x14ac:dyDescent="0.2">
      <c r="A21" s="49" t="s">
        <v>45</v>
      </c>
      <c r="B21" s="6">
        <v>0</v>
      </c>
      <c r="C21" s="6">
        <v>0</v>
      </c>
      <c r="D21" s="6">
        <f t="shared" si="5"/>
        <v>0</v>
      </c>
      <c r="E21" s="6">
        <v>0</v>
      </c>
      <c r="F21" s="6">
        <v>0</v>
      </c>
      <c r="G21" s="6">
        <f t="shared" si="4"/>
        <v>0</v>
      </c>
    </row>
    <row r="22" spans="1:7" x14ac:dyDescent="0.2">
      <c r="A22" s="49" t="s">
        <v>46</v>
      </c>
      <c r="B22" s="6">
        <v>0</v>
      </c>
      <c r="C22" s="6">
        <v>0</v>
      </c>
      <c r="D22" s="6">
        <f t="shared" si="5"/>
        <v>0</v>
      </c>
      <c r="E22" s="6">
        <v>0</v>
      </c>
      <c r="F22" s="6">
        <v>0</v>
      </c>
      <c r="G22" s="6">
        <f t="shared" si="4"/>
        <v>0</v>
      </c>
    </row>
    <row r="23" spans="1:7" x14ac:dyDescent="0.2">
      <c r="A23" s="49" t="s">
        <v>4</v>
      </c>
      <c r="B23" s="6">
        <v>0</v>
      </c>
      <c r="C23" s="6">
        <v>0</v>
      </c>
      <c r="D23" s="6">
        <f t="shared" si="5"/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50"/>
      <c r="B24" s="6"/>
      <c r="C24" s="6"/>
      <c r="D24" s="6"/>
      <c r="E24" s="6"/>
      <c r="F24" s="6"/>
      <c r="G24" s="6"/>
    </row>
    <row r="25" spans="1:7" x14ac:dyDescent="0.2">
      <c r="A25" s="48" t="s">
        <v>47</v>
      </c>
      <c r="B25" s="10">
        <f t="shared" ref="B25:G25" si="6">SUM(B26:B34)</f>
        <v>0</v>
      </c>
      <c r="C25" s="10">
        <f t="shared" si="6"/>
        <v>0</v>
      </c>
      <c r="D25" s="10">
        <f t="shared" si="6"/>
        <v>0</v>
      </c>
      <c r="E25" s="10">
        <f t="shared" si="6"/>
        <v>0</v>
      </c>
      <c r="F25" s="10">
        <f t="shared" si="6"/>
        <v>0</v>
      </c>
      <c r="G25" s="10">
        <f t="shared" si="6"/>
        <v>0</v>
      </c>
    </row>
    <row r="26" spans="1:7" x14ac:dyDescent="0.2">
      <c r="A26" s="49" t="s">
        <v>28</v>
      </c>
      <c r="B26" s="6">
        <v>0</v>
      </c>
      <c r="C26" s="6">
        <v>0</v>
      </c>
      <c r="D26" s="6">
        <f>B26+C26</f>
        <v>0</v>
      </c>
      <c r="E26" s="6">
        <v>0</v>
      </c>
      <c r="F26" s="6">
        <v>0</v>
      </c>
      <c r="G26" s="6">
        <f t="shared" ref="G26:G34" si="7">D26-E26</f>
        <v>0</v>
      </c>
    </row>
    <row r="27" spans="1:7" x14ac:dyDescent="0.2">
      <c r="A27" s="49" t="s">
        <v>23</v>
      </c>
      <c r="B27" s="6">
        <v>0</v>
      </c>
      <c r="C27" s="6">
        <v>0</v>
      </c>
      <c r="D27" s="6">
        <f t="shared" ref="D27:D34" si="8">B27+C27</f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49" t="s">
        <v>29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49" t="s">
        <v>48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49" t="s">
        <v>21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49" t="s">
        <v>5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49" t="s">
        <v>6</v>
      </c>
      <c r="B32" s="6">
        <v>0</v>
      </c>
      <c r="C32" s="6">
        <v>0</v>
      </c>
      <c r="D32" s="6">
        <f t="shared" si="8"/>
        <v>0</v>
      </c>
      <c r="E32" s="6">
        <v>0</v>
      </c>
      <c r="F32" s="6">
        <v>0</v>
      </c>
      <c r="G32" s="6">
        <f t="shared" si="7"/>
        <v>0</v>
      </c>
    </row>
    <row r="33" spans="1:7" x14ac:dyDescent="0.2">
      <c r="A33" s="49" t="s">
        <v>49</v>
      </c>
      <c r="B33" s="6">
        <v>0</v>
      </c>
      <c r="C33" s="6">
        <v>0</v>
      </c>
      <c r="D33" s="6">
        <f t="shared" si="8"/>
        <v>0</v>
      </c>
      <c r="E33" s="6">
        <v>0</v>
      </c>
      <c r="F33" s="6">
        <v>0</v>
      </c>
      <c r="G33" s="6">
        <f t="shared" si="7"/>
        <v>0</v>
      </c>
    </row>
    <row r="34" spans="1:7" x14ac:dyDescent="0.2">
      <c r="A34" s="49" t="s">
        <v>30</v>
      </c>
      <c r="B34" s="6">
        <v>0</v>
      </c>
      <c r="C34" s="6">
        <v>0</v>
      </c>
      <c r="D34" s="6">
        <f t="shared" si="8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50"/>
      <c r="B35" s="6"/>
      <c r="C35" s="6"/>
      <c r="D35" s="6"/>
      <c r="E35" s="6"/>
      <c r="F35" s="6"/>
      <c r="G35" s="6"/>
    </row>
    <row r="36" spans="1:7" x14ac:dyDescent="0.2">
      <c r="A36" s="48" t="s">
        <v>31</v>
      </c>
      <c r="B36" s="10">
        <f t="shared" ref="B36:G36" si="9">SUM(B37:B40)</f>
        <v>0</v>
      </c>
      <c r="C36" s="10">
        <f t="shared" si="9"/>
        <v>0</v>
      </c>
      <c r="D36" s="10">
        <f t="shared" si="9"/>
        <v>0</v>
      </c>
      <c r="E36" s="10">
        <f t="shared" si="9"/>
        <v>0</v>
      </c>
      <c r="F36" s="10">
        <f t="shared" si="9"/>
        <v>0</v>
      </c>
      <c r="G36" s="10">
        <f t="shared" si="9"/>
        <v>0</v>
      </c>
    </row>
    <row r="37" spans="1:7" x14ac:dyDescent="0.2">
      <c r="A37" s="49" t="s">
        <v>50</v>
      </c>
      <c r="B37" s="6">
        <v>0</v>
      </c>
      <c r="C37" s="6">
        <v>0</v>
      </c>
      <c r="D37" s="6">
        <f>B37+C37</f>
        <v>0</v>
      </c>
      <c r="E37" s="6">
        <v>0</v>
      </c>
      <c r="F37" s="6">
        <v>0</v>
      </c>
      <c r="G37" s="6">
        <f t="shared" ref="G37:G40" si="10">D37-E37</f>
        <v>0</v>
      </c>
    </row>
    <row r="38" spans="1:7" ht="11.25" customHeight="1" x14ac:dyDescent="0.2">
      <c r="A38" s="49" t="s">
        <v>24</v>
      </c>
      <c r="B38" s="6">
        <v>0</v>
      </c>
      <c r="C38" s="6">
        <v>0</v>
      </c>
      <c r="D38" s="6">
        <f t="shared" ref="D38:D40" si="11">B38+C38</f>
        <v>0</v>
      </c>
      <c r="E38" s="6">
        <v>0</v>
      </c>
      <c r="F38" s="6">
        <v>0</v>
      </c>
      <c r="G38" s="6">
        <f t="shared" si="10"/>
        <v>0</v>
      </c>
    </row>
    <row r="39" spans="1:7" x14ac:dyDescent="0.2">
      <c r="A39" s="49" t="s">
        <v>32</v>
      </c>
      <c r="B39" s="6">
        <v>0</v>
      </c>
      <c r="C39" s="6">
        <v>0</v>
      </c>
      <c r="D39" s="6">
        <f t="shared" si="11"/>
        <v>0</v>
      </c>
      <c r="E39" s="6">
        <v>0</v>
      </c>
      <c r="F39" s="6">
        <v>0</v>
      </c>
      <c r="G39" s="6">
        <f t="shared" si="10"/>
        <v>0</v>
      </c>
    </row>
    <row r="40" spans="1:7" x14ac:dyDescent="0.2">
      <c r="A40" s="49" t="s">
        <v>7</v>
      </c>
      <c r="B40" s="6">
        <v>0</v>
      </c>
      <c r="C40" s="6">
        <v>0</v>
      </c>
      <c r="D40" s="6">
        <f t="shared" si="11"/>
        <v>0</v>
      </c>
      <c r="E40" s="6">
        <v>0</v>
      </c>
      <c r="F40" s="6">
        <v>0</v>
      </c>
      <c r="G40" s="6">
        <f t="shared" si="10"/>
        <v>0</v>
      </c>
    </row>
    <row r="41" spans="1:7" x14ac:dyDescent="0.2">
      <c r="A41" s="51"/>
      <c r="B41" s="6"/>
      <c r="C41" s="6"/>
      <c r="D41" s="6"/>
      <c r="E41" s="6"/>
      <c r="F41" s="6"/>
      <c r="G41" s="6"/>
    </row>
    <row r="42" spans="1:7" x14ac:dyDescent="0.2">
      <c r="A42" s="36" t="s">
        <v>53</v>
      </c>
      <c r="B42" s="14">
        <f t="shared" ref="B42:G42" si="12">SUM(B36+B25+B16+B6)</f>
        <v>19242402.059999999</v>
      </c>
      <c r="C42" s="14">
        <f t="shared" si="12"/>
        <v>3326659.91</v>
      </c>
      <c r="D42" s="14">
        <f t="shared" si="12"/>
        <v>22569061.969999999</v>
      </c>
      <c r="E42" s="14">
        <f t="shared" si="12"/>
        <v>21460302.41</v>
      </c>
      <c r="F42" s="14">
        <f t="shared" si="12"/>
        <v>20939192.800000001</v>
      </c>
      <c r="G42" s="14">
        <f t="shared" si="12"/>
        <v>1108759.5599999987</v>
      </c>
    </row>
    <row r="43" spans="1:7" x14ac:dyDescent="0.2">
      <c r="A43" s="8"/>
      <c r="B43" s="8"/>
      <c r="C43" s="8"/>
      <c r="D43" s="8"/>
      <c r="E43" s="8"/>
      <c r="F43" s="8"/>
      <c r="G43" s="8"/>
    </row>
    <row r="44" spans="1:7" x14ac:dyDescent="0.2">
      <c r="A44" s="8" t="s">
        <v>128</v>
      </c>
      <c r="B44" s="8"/>
      <c r="C44" s="8"/>
      <c r="D44" s="8"/>
      <c r="E44" s="8"/>
      <c r="F44" s="8"/>
      <c r="G44" s="8"/>
    </row>
    <row r="45" spans="1:7" x14ac:dyDescent="0.2">
      <c r="A45" s="8"/>
      <c r="B45" s="8"/>
      <c r="C45" s="8"/>
      <c r="D45" s="8"/>
      <c r="E45" s="8"/>
      <c r="F45" s="8"/>
      <c r="G45" s="8"/>
    </row>
    <row r="50" spans="1:4" x14ac:dyDescent="0.2">
      <c r="A50" s="18" t="s">
        <v>141</v>
      </c>
      <c r="B50" s="18" t="s">
        <v>142</v>
      </c>
      <c r="C50" s="17"/>
      <c r="D50" s="1"/>
    </row>
    <row r="51" spans="1:4" x14ac:dyDescent="0.2">
      <c r="A51" s="19" t="s">
        <v>143</v>
      </c>
      <c r="B51" s="19" t="s">
        <v>144</v>
      </c>
      <c r="C51" s="17"/>
      <c r="D51" s="1"/>
    </row>
    <row r="52" spans="1:4" x14ac:dyDescent="0.2">
      <c r="A52" s="20" t="s">
        <v>145</v>
      </c>
      <c r="B52" s="20" t="s">
        <v>146</v>
      </c>
      <c r="C52" s="17"/>
      <c r="D52" s="1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2023-01-25T19:00:47Z</cp:lastPrinted>
  <dcterms:created xsi:type="dcterms:W3CDTF">2014-02-10T03:37:14Z</dcterms:created>
  <dcterms:modified xsi:type="dcterms:W3CDTF">2023-01-27T19:29:10Z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